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71" documentId="120_S{2AC9BD13-BADA-5192-A53E-5A8FF88502F6}" xr6:coauthVersionLast="47" xr6:coauthVersionMax="47" xr10:uidLastSave="{8746ABE0-03C1-48B1-B845-8454310B29D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<sst xmlns="http://schemas.openxmlformats.org/spreadsheetml/2006/main" count="180309" uniqueCount="39137">
  <si>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</si>
  <si>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</si>
  <si>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</si>
  <si>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</si>
  <si>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</si>
  <si>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</si>
  <si>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</si>
  <si>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</si>
  <si>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</si>
  <si>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</si>
  <si>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</si>
  <si>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</si>
  <si>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</si>
  <si>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</si>
  <si>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</si>
  <si>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</si>
  <si>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</si>
  <si>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</si>
  <si>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</si>
  <si>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</si>
  <si>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</si>
  <si>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</si>
  <si>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</si>
  <si>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</si>
  <si>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</si>
  <si>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</si>
  <si>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</si>
  <si>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</si>
  <si>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</si>
  <si>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</si>
  <si>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</si>
  <si>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</si>
  <si>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</si>
  <si>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</si>
  <si>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</si>
  <si>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</si>
  <si>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</si>
  <si>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</si>
  <si>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</si>
  <si>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</si>
  <si>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</si>
  <si>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</si>
  <si>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</si>
  <si>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</si>
  <si>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</si>
  <si>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</si>
  <si>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</si>
  <si>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</si>
  <si>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</si>
  <si>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</si>
  <si>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</si>
  <si>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</si>
  <si>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</si>
  <si>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</si>
  <si>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</si>
  <si>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</si>
  <si>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</si>
  <si>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</si>
  <si>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</si>
  <si>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</si>
  <si>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</si>
  <si>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</si>
  <si>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</si>
  <si>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</si>
  <si>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</si>
  <si>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</si>
  <si>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</si>
  <si>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</si>
  <si>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</si>
  <si>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</si>
  <si>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</si>
  <si>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</si>
  <si>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</si>
  <si>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</si>
  <si>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</si>
  <si>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</si>
  <si>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</si>
  <si>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</si>
  <si>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</si>
  <si>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</si>
  <si>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</si>
  <si>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</si>
  <si>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</si>
  <si>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</si>
  <si>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</si>
  <si>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</si>
  <si>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</si>
  <si>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</si>
  <si>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</si>
  <si>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</si>
  <si>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</si>
  <si>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</si>
  <si>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</si>
  <si>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</si>
  <si>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</si>
  <si>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</si>
  <si>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</si>
  <si>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</si>
  <si>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</si>
  <si>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</si>
  <si>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</si>
  <si>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</si>
  <si>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</si>
  <si>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</si>
  <si>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</si>
  <si>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</si>
  <si>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</si>
  <si>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</si>
  <si>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</si>
  <si>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</si>
  <si>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</si>
  <si>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</si>
  <si>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</si>
  <si>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</si>
  <si>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</si>
  <si>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</si>
  <si>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</si>
  <si>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</si>
  <si>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</si>
  <si>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</si>
  <si>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</si>
  <si>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</si>
  <si>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</si>
  <si>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</si>
  <si>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</si>
  <si>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</si>
  <si>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</si>
  <si>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</si>
  <si>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</si>
  <si>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</si>
  <si>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</si>
  <si>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</si>
  <si>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</si>
  <si>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</si>
  <si>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</si>
  <si>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</si>
  <si>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</si>
  <si>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</si>
  <si>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</si>
  <si>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</si>
  <si>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</si>
  <si>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</si>
  <si>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</si>
  <si>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</si>
  <si>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</si>
  <si>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</si>
  <si>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</si>
  <si>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</si>
  <si>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</si>
  <si>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</si>
  <si>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</si>
  <si>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</si>
  <si>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</si>
  <si>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</si>
  <si>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</si>
  <si>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</si>
  <si>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</si>
  <si>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</si>
  <si>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</si>
  <si>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</si>
  <si>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</si>
  <si>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</si>
  <si>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</si>
  <si>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</si>
  <si>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</si>
  <si>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</si>
  <si>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</si>
  <si>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</si>
  <si>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</si>
  <si>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</si>
  <si>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</si>
  <si>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</si>
  <si>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</si>
  <si>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</si>
  <si>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</si>
  <si>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</si>
  <si>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</si>
  <si>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</si>
  <si>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</si>
  <si>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</si>
  <si>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</si>
  <si>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</si>
  <si>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</si>
  <si>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</si>
  <si>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</si>
  <si>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</si>
  <si>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</si>
  <si>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</si>
  <si>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</si>
  <si>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</si>
  <si>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</si>
  <si>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</si>
  <si>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</si>
  <si>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</si>
  <si>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</si>
  <si>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</si>
  <si>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</si>
  <si>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</si>
  <si>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</si>
  <si>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</si>
  <si>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</si>
  <si>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</si>
  <si>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</si>
  <si>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</si>
  <si>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</si>
  <si>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</si>
  <si>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</si>
  <si>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</si>
  <si>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</si>
  <si>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</si>
  <si>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</si>
  <si>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</si>
  <si>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</si>
  <si>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</si>
  <si>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</si>
  <si>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</si>
  <si>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</si>
  <si>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</si>
  <si>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</si>
  <si>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</si>
  <si>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</si>
  <si>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</si>
  <si>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</si>
  <si>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</si>
  <si>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</si>
  <si>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</si>
  <si>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</si>
  <si>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</si>
  <si>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</si>
  <si>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</si>
  <si>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</si>
  <si>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</si>
  <si>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</si>
  <si>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</si>
  <si>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</si>
  <si>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</si>
  <si>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</si>
  <si>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</si>
  <si>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</si>
  <si>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</si>
  <si>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</si>
  <si>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</si>
  <si>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</si>
  <si>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</si>
  <si>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</si>
  <si>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</si>
  <si>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</si>
  <si>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</si>
  <si>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</si>
  <si>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</si>
  <si>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</si>
  <si>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</si>
  <si>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</si>
  <si>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</si>
  <si>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</si>
  <si>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</si>
  <si>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</si>
  <si>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</si>
  <si>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</si>
  <si>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</si>
  <si>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</si>
  <si>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</si>
  <si>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</si>
  <si>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</si>
  <si>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</si>
  <si>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</si>
  <si>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</si>
  <si>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</si>
  <si>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</si>
  <si>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</si>
  <si>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</si>
  <si>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</si>
  <si>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</si>
  <si>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</si>
  <si>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</si>
  <si>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</si>
  <si>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</si>
  <si>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</si>
  <si>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</si>
  <si>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</si>
  <si>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</si>
  <si>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</si>
  <si>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</si>
  <si>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</si>
  <si>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</si>
  <si>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</si>
  <si>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</si>
  <si>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</si>
  <si>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</si>
  <si>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</si>
  <si>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</si>
  <si>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</si>
  <si>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</si>
  <si>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</si>
  <si>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</si>
  <si>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</si>
  <si>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</si>
  <si>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</si>
  <si>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</si>
  <si>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</si>
  <si>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</si>
  <si>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</si>
  <si>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</si>
  <si>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</si>
  <si>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</si>
  <si>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</si>
  <si>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</si>
  <si>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</si>
  <si>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</si>
  <si>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</si>
  <si>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</si>
  <si>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</si>
  <si>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</si>
  <si>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</si>
  <si>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</si>
  <si>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</si>
  <si>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</si>
  <si>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</si>
  <si>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</si>
  <si>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</si>
  <si>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</si>
  <si>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</si>
  <si>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</si>
  <si>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</si>
  <si>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</si>
  <si>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</si>
  <si>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</si>
  <si>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</si>
  <si>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</si>
  <si>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</si>
  <si>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</si>
  <si>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</si>
  <si>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</si>
  <si>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</si>
  <si>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</si>
  <si>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</si>
  <si>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</si>
  <si>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</si>
  <si>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</si>
  <si>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</si>
  <si>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</si>
  <si>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</si>
  <si>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</si>
  <si>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</si>
  <si>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</si>
  <si>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</si>
  <si>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</si>
  <si>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</si>
  <si>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</si>
  <si>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</si>
  <si>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</si>
  <si>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</si>
  <si>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</si>
  <si>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</si>
  <si>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</si>
  <si>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</si>
  <si>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</si>
  <si>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</si>
  <si>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</si>
  <si>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</si>
  <si>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</si>
  <si>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</si>
  <si>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</si>
  <si>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</si>
  <si>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</si>
  <si>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</si>
  <si>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</si>
  <si>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</si>
  <si>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</si>
  <si>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</si>
  <si>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</si>
  <si>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</si>
  <si>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</si>
  <si>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</si>
  <si>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</si>
  <si>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</si>
  <si>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</si>
  <si>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</si>
  <si>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</si>
  <si>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</si>
  <si>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</si>
  <si>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</si>
  <si>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</si>
  <si>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</si>
  <si>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</si>
  <si>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</si>
  <si>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</si>
  <si>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</si>
  <si>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</si>
  <si>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</si>
  <si>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</si>
  <si>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</si>
  <si>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</si>
  <si>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</si>
  <si>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</si>
  <si>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</si>
  <si>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</si>
  <si>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</si>
  <si>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</si>
  <si>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</si>
  <si>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</si>
  <si>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</si>
  <si>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</si>
  <si>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</si>
  <si>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</si>
  <si>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</si>
  <si>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</si>
  <si>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</si>
  <si>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</si>
  <si>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</si>
  <si>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</si>
  <si>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</si>
  <si>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</si>
  <si>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</si>
  <si>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</si>
  <si>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</si>
  <si>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</si>
  <si>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</si>
  <si>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</si>
  <si>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</si>
  <si>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</si>
  <si>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</si>
  <si>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</si>
  <si>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</si>
  <si>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</si>
  <si>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</si>
  <si>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</si>
  <si>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</si>
  <si>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</si>
  <si>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</si>
  <si>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</si>
  <si>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</si>
  <si>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</si>
  <si>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</si>
  <si>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</si>
  <si>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</si>
  <si>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</si>
  <si>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</si>
  <si>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</si>
  <si>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</si>
  <si>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</si>
  <si>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</si>
  <si>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</si>
  <si>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</si>
  <si>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</si>
  <si>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</si>
  <si>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</si>
  <si>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</si>
  <si>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</si>
  <si>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</si>
  <si>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</si>
  <si>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</si>
  <si>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</si>
  <si>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</si>
  <si>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</si>
  <si>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</si>
  <si>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</si>
  <si>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</si>
  <si>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</si>
  <si>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</si>
  <si>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</si>
  <si>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</si>
  <si>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</si>
  <si>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</si>
  <si>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</si>
  <si>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</si>
  <si>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</si>
  <si>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</si>
  <si>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</si>
  <si>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</si>
  <si>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</si>
  <si>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</si>
  <si>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</si>
  <si>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</si>
  <si>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</si>
  <si>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</si>
  <si>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</si>
  <si>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</si>
  <si>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</si>
  <si>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</si>
  <si>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</si>
  <si>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</si>
  <si>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</si>
  <si>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</si>
  <si>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</si>
  <si>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</si>
  <si>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</si>
  <si>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</si>
  <si>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</si>
  <si>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</si>
  <si>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</si>
  <si>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</si>
  <si>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</si>
  <si>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</si>
  <si>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</si>
  <si>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</si>
  <si>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</si>
  <si>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</si>
  <si>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</si>
  <si>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</si>
  <si>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</si>
  <si>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</si>
  <si>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</si>
  <si>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</si>
  <si>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</si>
  <si>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</si>
  <si>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</si>
  <si>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</si>
  <si>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</si>
  <si>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</si>
  <si>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</si>
  <si>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</si>
  <si>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</si>
  <si>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</si>
  <si>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</si>
  <si>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</si>
  <si>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</si>
  <si>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</si>
  <si>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</si>
  <si>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</si>
  <si>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</si>
  <si>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</si>
  <si>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</si>
  <si>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</si>
  <si>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</si>
  <si>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</si>
  <si>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</si>
  <si>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</si>
  <si>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</si>
  <si>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</si>
  <si>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</si>
  <si>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</si>
  <si>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</si>
  <si>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</si>
  <si>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</si>
  <si>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</si>
  <si>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</si>
  <si>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</si>
  <si>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</si>
  <si>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</si>
  <si>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</si>
  <si>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</si>
  <si>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</si>
  <si>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</si>
  <si>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</si>
  <si>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</si>
  <si>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</si>
  <si>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</si>
  <si>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</si>
  <si>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</si>
  <si>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</si>
  <si>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</si>
  <si>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</si>
  <si>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</si>
  <si>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</si>
  <si>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</si>
  <si>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</si>
  <si>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</si>
  <si>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</si>
  <si>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</si>
  <si>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</si>
  <si>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</si>
  <si>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</si>
  <si>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</si>
  <si>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</si>
  <si>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</si>
  <si>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</si>
  <si>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</si>
  <si>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</si>
  <si>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</si>
  <si>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</si>
  <si>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</si>
  <si>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</si>
  <si>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</si>
  <si>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</si>
  <si>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</si>
  <si>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</si>
  <si>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</si>
  <si>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</si>
  <si>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</si>
  <si>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</si>
  <si>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</si>
  <si>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</si>
  <si>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</si>
  <si>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</si>
  <si>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</si>
  <si>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</si>
  <si>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</si>
  <si>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</si>
  <si>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</si>
  <si>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</si>
  <si>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</si>
  <si>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</si>
  <si>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</si>
  <si>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</si>
  <si>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</si>
  <si>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</si>
  <si>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</si>
  <si>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</si>
  <si>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</si>
  <si>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</si>
  <si>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</si>
  <si>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</si>
  <si>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</si>
  <si>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</si>
  <si>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</si>
  <si>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</si>
  <si>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</si>
  <si>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</si>
  <si>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</si>
  <si>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</si>
  <si>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</si>
  <si>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</si>
  <si>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</si>
  <si>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</si>
  <si>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</si>
  <si>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</si>
  <si>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</si>
  <si>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</si>
  <si>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</si>
  <si>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</si>
  <si>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</si>
  <si>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</si>
  <si>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</si>
  <si>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</si>
  <si>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</si>
  <si>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</si>
  <si>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</si>
  <si>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</si>
  <si>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</si>
  <si>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</si>
  <si>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</si>
  <si>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</si>
  <si>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</si>
  <si>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</si>
  <si>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</si>
  <si>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</si>
  <si>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</si>
  <si>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</si>
  <si>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</si>
  <si>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</si>
  <si>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</si>
  <si>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</si>
  <si>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</si>
  <si>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</si>
  <si>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</si>
  <si>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</si>
  <si>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</si>
  <si>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</si>
  <si>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</si>
  <si>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</si>
  <si>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</si>
  <si>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</si>
  <si>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</si>
  <si>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</si>
  <si>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</si>
  <si>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</si>
  <si>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</si>
  <si>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</si>
  <si>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</si>
  <si>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</si>
  <si>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</si>
  <si>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</si>
  <si>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</si>
  <si>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</si>
  <si>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</si>
  <si>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</si>
  <si>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</si>
  <si>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</si>
  <si>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</si>
  <si>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</si>
  <si>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</si>
  <si>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</si>
  <si>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</si>
  <si>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</si>
  <si>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</si>
  <si>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</si>
  <si>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</si>
  <si>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</si>
  <si>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</si>
  <si>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</si>
  <si>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</si>
  <si>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</si>
  <si>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</si>
  <si>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</si>
  <si>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</si>
  <si>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</si>
  <si>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</si>
  <si>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</si>
  <si>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</si>
  <si>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</si>
  <si>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</si>
  <si>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</si>
  <si>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</si>
  <si>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</si>
  <si>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</si>
  <si>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</si>
  <si>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</si>
  <si>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</si>
  <si>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</si>
  <si>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</si>
  <si>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</si>
  <si>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</si>
  <si>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</si>
  <si>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</si>
  <si>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</si>
  <si>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</si>
  <si>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</si>
  <si>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</si>
  <si>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</si>
  <si>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</si>
  <si>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</si>
  <si>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</si>
  <si>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</si>
  <si>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</si>
  <si>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</si>
  <si>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</si>
  <si>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</si>
  <si>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</si>
  <si>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</si>
  <si>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</si>
  <si>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</si>
  <si>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</si>
  <si>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</si>
  <si>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</si>
  <si>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</si>
  <si>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</si>
  <si>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</si>
  <si>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</si>
  <si>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</si>
  <si>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</si>
  <si>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</si>
  <si>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</si>
  <si>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</si>
  <si>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</si>
  <si>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</si>
  <si>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</si>
  <si>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</si>
  <si>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</si>
  <si>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</si>
  <si>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</si>
  <si>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</si>
  <si>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</si>
  <si>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</si>
  <si>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</si>
  <si>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</si>
  <si>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</si>
  <si>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</si>
  <si>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</si>
  <si>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</si>
  <si>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</si>
  <si>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</si>
  <si>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</si>
  <si>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</si>
  <si>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</si>
  <si>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</si>
  <si>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</si>
  <si>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</si>
  <si>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</si>
  <si>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</si>
  <si>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</si>
  <si>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</si>
  <si>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</si>
  <si>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</si>
  <si>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</si>
  <si>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</si>
  <si>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</si>
  <si>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</si>
  <si>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</si>
  <si>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</si>
  <si>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</si>
  <si>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</si>
  <si>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</si>
  <si>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</si>
  <si>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</si>
  <si>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</si>
  <si>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</si>
  <si>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</si>
  <si>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</si>
  <si>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</si>
  <si>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</si>
  <si>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</si>
  <si>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</si>
  <si>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</si>
  <si>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</si>
  <si>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</si>
  <si>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</si>
  <si>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</si>
  <si>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</si>
  <si>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</si>
  <si>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</si>
  <si>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</si>
  <si>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</si>
  <si>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</si>
  <si>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</si>
  <si>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</si>
  <si>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</si>
  <si>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</si>
  <si>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</si>
  <si>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</si>
  <si>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</si>
  <si>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</si>
  <si>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</si>
  <si>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</si>
  <si>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</si>
  <si>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</si>
  <si>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</si>
  <si>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</si>
  <si>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</si>
  <si>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</si>
  <si>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</si>
  <si>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</si>
  <si>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</si>
  <si>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</si>
  <si>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</si>
  <si>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</si>
  <si>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</si>
  <si>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</si>
  <si>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</si>
  <si>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</si>
  <si>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</si>
  <si>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</si>
  <si>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</si>
  <si>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</si>
  <si>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</si>
  <si>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</si>
  <si>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</si>
  <si>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</si>
  <si>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</si>
  <si>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</si>
  <si>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</si>
  <si>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</si>
  <si>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</si>
  <si>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</si>
  <si>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</si>
  <si>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</si>
  <si>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</si>
  <si>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</si>
  <si>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</si>
  <si>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</si>
  <si>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</si>
  <si>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</si>
  <si>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</si>
  <si>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</si>
  <si>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</si>
  <si>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</si>
  <si>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</si>
  <si>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</si>
  <si>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</si>
  <si>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</si>
  <si>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</si>
  <si>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</si>
  <si>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</si>
  <si>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</si>
  <si>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</si>
  <si>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</si>
  <si>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</si>
  <si>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</si>
  <si>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</si>
  <si>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</si>
  <si>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</si>
  <si>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</si>
  <si>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</si>
  <si>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</si>
  <si>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</si>
  <si>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</si>
  <si>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</si>
  <si>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</si>
  <si>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</si>
  <si>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</si>
  <si>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</si>
  <si>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</si>
  <si>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</si>
  <si>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</si>
  <si>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</si>
  <si>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</si>
  <si>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</si>
  <si>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</si>
  <si>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</si>
  <si>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</si>
  <si>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</si>
  <si>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</si>
  <si>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</si>
  <si>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</si>
  <si>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</si>
  <si>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</si>
  <si>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</si>
  <si>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</si>
  <si>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</si>
  <si>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</si>
  <si>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</si>
  <si>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</si>
  <si>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</si>
  <si>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</si>
  <si>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</si>
  <si>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</si>
  <si>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</si>
  <si>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</si>
  <si>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</si>
  <si>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</si>
  <si>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</si>
  <si>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</si>
  <si>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</si>
  <si>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</si>
  <si>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</si>
  <si>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</si>
  <si>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</si>
  <si>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</si>
  <si>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</si>
  <si>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</si>
  <si>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</si>
  <si>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</si>
  <si>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</si>
  <si>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</si>
  <si>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</si>
  <si>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</si>
  <si>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</si>
  <si>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</si>
  <si>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</si>
  <si>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</si>
  <si>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</si>
  <si>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</si>
  <si>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</si>
  <si>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</si>
  <si>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</si>
  <si>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</si>
  <si>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</si>
  <si>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</si>
  <si>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</si>
  <si>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</si>
  <si>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</si>
  <si>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</si>
  <si>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</si>
  <si>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</si>
  <si>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</si>
  <si>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</si>
  <si>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</si>
  <si>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</si>
  <si>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</si>
  <si>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</si>
  <si>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</si>
  <si>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</si>
  <si>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</si>
  <si>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</si>
  <si>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</si>
  <si>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</si>
  <si>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</si>
  <si>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</si>
  <si>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</si>
  <si>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</si>
  <si>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</si>
  <si>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</si>
  <si>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</si>
  <si>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</si>
  <si>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</si>
  <si>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</si>
  <si>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</si>
  <si>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</si>
  <si>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</si>
  <si>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</si>
  <si>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</si>
  <si>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</si>
  <si>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</si>
  <si>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</si>
  <si>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</si>
  <si>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</si>
  <si>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</si>
  <si>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</si>
  <si>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</si>
  <si>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</si>
  <si>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</si>
  <si>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</si>
  <si>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</si>
  <si>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</si>
  <si>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</si>
  <si>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</si>
  <si>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</si>
  <si>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</si>
  <si>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</si>
  <si>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</si>
  <si>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</si>
  <si>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</si>
  <si>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</si>
  <si>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</si>
  <si>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</si>
  <si>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</si>
  <si>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</si>
  <si>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</si>
  <si>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</si>
  <si>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</si>
  <si>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</si>
  <si>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</si>
  <si>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</si>
  <si>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</si>
  <si>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</si>
  <si>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</si>
  <si>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</si>
  <si>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</si>
  <si>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</si>
  <si>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</si>
  <si>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</si>
  <si>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</si>
  <si>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</si>
  <si>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</si>
  <si>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</si>
  <si>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</si>
  <si>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</si>
  <si>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</si>
  <si>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</si>
  <si>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</si>
  <si>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</si>
  <si>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</si>
  <si>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</si>
  <si>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</si>
  <si>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</si>
  <si>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</si>
  <si>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</si>
  <si>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</si>
  <si>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</si>
  <si>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</si>
  <si>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</si>
  <si>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</si>
  <si>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</si>
  <si>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</si>
  <si>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</si>
  <si>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</si>
  <si>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</si>
  <si>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</si>
  <si>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</si>
  <si>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</si>
  <si>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</si>
  <si>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</si>
  <si>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</si>
  <si>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</si>
  <si>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</si>
  <si>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</si>
  <si>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</si>
  <si>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</si>
  <si>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</si>
  <si>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</si>
  <si>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</si>
  <si>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</si>
  <si>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</si>
  <si>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</si>
  <si>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</si>
  <si>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</si>
  <si>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</si>
  <si>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</si>
  <si>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</si>
  <si>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</si>
  <si>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</si>
  <si>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</si>
  <si>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</si>
  <si>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</si>
  <si>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</si>
  <si>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</si>
  <si>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</si>
  <si>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</si>
  <si>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</si>
  <si>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</si>
  <si>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</si>
  <si>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</si>
  <si>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</si>
  <si>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</si>
  <si>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</si>
  <si>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</si>
  <si>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</si>
  <si>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</si>
  <si>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</si>
  <si>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</si>
  <si>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</si>
  <si>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</si>
  <si>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</si>
  <si>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</si>
  <si>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</si>
  <si>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</si>
  <si>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</si>
  <si>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</si>
  <si>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</si>
  <si>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</si>
  <si>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</si>
  <si>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</si>
  <si>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</si>
  <si>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</si>
  <si>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</si>
  <si>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</si>
  <si>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</si>
  <si>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</si>
  <si>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</si>
  <si>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</si>
  <si>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</si>
  <si>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</si>
  <si>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</si>
  <si>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</si>
  <si>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</si>
  <si>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</si>
  <si>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</si>
  <si>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</si>
  <si>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</si>
  <si>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</si>
  <si>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</si>
  <si>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</si>
  <si>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</si>
  <si>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</si>
  <si>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</si>
  <si>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</si>
  <si>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</si>
  <si>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</si>
  <si>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</si>
  <si>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</si>
  <si>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</si>
  <si>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</si>
  <si>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</si>
  <si>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</si>
  <si>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</si>
  <si>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</si>
  <si>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</si>
  <si>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</si>
  <si>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</si>
  <si>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</si>
  <si>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</si>
  <si>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</si>
  <si>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</si>
  <si>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</si>
  <si>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</si>
  <si>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</si>
  <si>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</si>
  <si>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</si>
  <si>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</si>
  <si>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</si>
  <si>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</si>
  <si>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</si>
  <si>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</si>
  <si>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</si>
  <si>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</si>
  <si>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</si>
  <si>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</si>
  <si>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</si>
  <si>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</si>
  <si>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</si>
  <si>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</si>
  <si>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</si>
  <si>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</si>
  <si>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</si>
  <si>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</si>
  <si>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</si>
  <si>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</si>
  <si>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</si>
  <si>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</si>
  <si>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</si>
  <si>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</si>
  <si>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</si>
  <si>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</si>
  <si>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</si>
  <si>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</si>
  <si>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</si>
  <si>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</si>
  <si>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</si>
  <si>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</si>
  <si>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</si>
  <si>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</si>
  <si>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</si>
  <si>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</si>
  <si>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</si>
  <si>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</si>
  <si>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</si>
  <si>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</si>
  <si>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</si>
  <si>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</si>
  <si>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</si>
  <si>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</si>
  <si>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</si>
  <si>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</si>
  <si>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</si>
  <si>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</si>
  <si>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</si>
  <si>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</si>
  <si>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</si>
  <si>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</si>
  <si>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</si>
  <si>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</si>
  <si>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</si>
  <si>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</si>
  <si>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</si>
  <si>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</si>
  <si>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</si>
  <si>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</si>
  <si>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</si>
  <si>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</si>
  <si>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</si>
  <si>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</si>
  <si>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</si>
  <si>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</si>
  <si>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</si>
  <si>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</si>
  <si>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</si>
  <si>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</si>
  <si>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</si>
  <si>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</si>
  <si>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</si>
  <si>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</si>
  <si>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</si>
  <si>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</si>
  <si>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</si>
  <si>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</si>
  <si>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</si>
  <si>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</si>
  <si>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</si>
  <si>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</si>
  <si>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</si>
  <si>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</si>
  <si>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</si>
  <si>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</si>
  <si>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</si>
  <si>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</si>
  <si>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</si>
  <si>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</si>
  <si>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</si>
  <si>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</si>
  <si>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</si>
  <si>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</si>
  <si>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</si>
  <si>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</si>
  <si>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</si>
  <si>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</si>
  <si>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</si>
  <si>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</si>
  <si>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</si>
  <si>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</si>
  <si>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</si>
  <si>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</si>
  <si>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</si>
  <si>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</si>
  <si>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</si>
  <si>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</si>
  <si>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</si>
  <si>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</si>
  <si>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</si>
  <si>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</si>
  <si>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</si>
  <si>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</si>
  <si>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</si>
  <si>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</si>
  <si>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</si>
  <si>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</si>
  <si>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</si>
  <si>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</si>
  <si>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</si>
  <si>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</si>
  <si>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</si>
  <si>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</si>
  <si>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</si>
  <si>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</si>
  <si>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</si>
  <si>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</si>
  <si>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</si>
  <si>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</si>
  <si>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</si>
  <si>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</si>
  <si>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</si>
  <si>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</si>
  <si>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</si>
  <si>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</si>
  <si>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</si>
  <si>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</si>
  <si>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</si>
  <si>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</si>
  <si>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</si>
  <si>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</si>
  <si>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</si>
  <si>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</si>
  <si>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</si>
  <si>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</si>
  <si>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</si>
  <si>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</si>
  <si>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</si>
  <si>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</si>
  <si>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</si>
  <si>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</si>
  <si>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</si>
  <si>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</si>
  <si>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</si>
  <si>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</si>
  <si>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</si>
  <si>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</si>
  <si>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</si>
  <si>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</si>
  <si>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</si>
  <si>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</si>
  <si>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</si>
  <si>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</si>
  <si>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</si>
  <si>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</si>
  <si>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</si>
  <si>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</si>
  <si>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</si>
  <si>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</si>
  <si>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</si>
  <si>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</si>
  <si>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</si>
  <si>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</si>
  <si>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</si>
  <si>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</si>
  <si>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</si>
  <si>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</si>
  <si>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</si>
  <si>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</si>
  <si>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</si>
  <si>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</si>
  <si>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</si>
  <si>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</si>
  <si>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</si>
  <si>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</si>
  <si>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</si>
  <si>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</si>
  <si>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</si>
  <si>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</si>
  <si>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</si>
  <si>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</si>
  <si>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</si>
  <si>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</si>
  <si>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</si>
  <si>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</si>
  <si>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</si>
  <si>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</si>
  <si>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</si>
  <si>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</si>
  <si>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</si>
  <si>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</si>
  <si>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</si>
  <si>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</si>
  <si>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</si>
  <si>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</si>
  <si>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</si>
  <si>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</si>
  <si>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</si>
  <si>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</si>
  <si>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</si>
  <si>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</si>
  <si>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</si>
  <si>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</si>
  <si>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</si>
  <si>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</si>
  <si>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</si>
  <si>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</si>
  <si>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</si>
  <si>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</si>
  <si>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</si>
  <si>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</si>
  <si>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</si>
  <si>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</si>
  <si>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</si>
  <si>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</si>
  <si>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</si>
  <si>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</si>
  <si>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</si>
  <si>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</si>
  <si>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</si>
  <si>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</si>
  <si>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</si>
  <si>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</si>
  <si>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</si>
  <si>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</si>
  <si>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</si>
  <si>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</si>
  <si>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</si>
  <si>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</si>
  <si>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</si>
  <si>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</si>
  <si>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</si>
  <si>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</si>
  <si>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</si>
  <si>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</si>
  <si>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</si>
  <si>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</si>
  <si>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</si>
  <si>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</si>
  <si>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</si>
  <si>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</si>
  <si>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</si>
  <si>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</si>
  <si>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</si>
  <si>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</si>
  <si>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</si>
  <si>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</si>
  <si>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</si>
  <si>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</si>
  <si>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</si>
  <si>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</si>
  <si>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</si>
  <si>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</si>
  <si>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</si>
  <si>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</si>
  <si>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</si>
  <si>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</si>
  <si>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</si>
  <si>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</si>
  <si>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</si>
  <si>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</si>
  <si>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</si>
  <si>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</si>
  <si>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</si>
  <si>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</si>
  <si>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</si>
  <si>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</si>
  <si>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</si>
  <si>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</si>
  <si>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</si>
  <si>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</si>
  <si>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</si>
  <si>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</si>
  <si>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</si>
  <si>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</si>
  <si>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</si>
  <si>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</si>
  <si>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</si>
  <si>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</si>
  <si>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</si>
  <si>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</si>
  <si>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</si>
  <si>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</si>
  <si>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</si>
  <si>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</si>
  <si>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</si>
  <si>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</si>
  <si>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</si>
  <si>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</si>
  <si>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</si>
  <si>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</si>
  <si>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</si>
  <si>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</si>
  <si>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</si>
  <si>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</si>
  <si>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</si>
  <si>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</si>
  <si>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</si>
  <si>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</si>
  <si>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</si>
  <si>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</si>
  <si>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</si>
  <si>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</si>
  <si>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</si>
  <si>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</si>
  <si>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</si>
  <si>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</si>
  <si>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</si>
  <si>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</si>
  <si>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</si>
  <si>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</si>
  <si>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</si>
  <si>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</si>
  <si>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</si>
  <si>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</si>
  <si>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</si>
  <si>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</si>
  <si>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</si>
  <si>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</si>
  <si>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</si>
  <si>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</si>
  <si>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</si>
  <si>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</si>
  <si>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</si>
  <si>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</si>
  <si>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</si>
  <si>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</si>
  <si>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</si>
  <si>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</si>
  <si>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</si>
  <si>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</si>
  <si>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</si>
  <si>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</si>
  <si>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</si>
  <si>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</si>
  <si>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</si>
  <si>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</si>
  <si>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</si>
  <si>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</si>
  <si>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</si>
  <si>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</si>
  <si>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</si>
  <si>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</si>
  <si>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</si>
  <si>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</si>
  <si>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</si>
  <si>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</si>
  <si>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</si>
  <si>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</si>
  <si>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</si>
  <si>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</si>
  <si>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</si>
  <si>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</si>
  <si>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</si>
  <si>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</si>
  <si>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</si>
  <si>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</si>
  <si>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</si>
  <si>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</si>
  <si>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</si>
  <si>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</si>
  <si>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</si>
  <si>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</si>
  <si>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</si>
  <si>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</si>
  <si>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</si>
  <si>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</si>
  <si>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</si>
  <si>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</si>
  <si>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</si>
  <si>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</si>
  <si>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</si>
  <si>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</si>
  <si>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</si>
  <si>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</si>
  <si>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</si>
  <si>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</si>
  <si>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</si>
  <si>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</si>
  <si>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</si>
  <si>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</si>
  <si>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</si>
  <si>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</si>
  <si>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</si>
  <si>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</si>
  <si>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</si>
  <si>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</si>
  <si>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</si>
  <si>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</si>
  <si>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</si>
  <si>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</si>
  <si>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</si>
  <si>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</si>
  <si>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</si>
  <si>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</si>
  <si>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</si>
  <si>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</si>
  <si>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</si>
  <si>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</si>
  <si>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</si>
  <si>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</si>
  <si>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</si>
  <si>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</si>
  <si>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</si>
  <si>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</si>
  <si>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</si>
  <si>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</si>
  <si>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</si>
  <si>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</si>
  <si>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</si>
  <si>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</si>
  <si>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</si>
  <si>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</si>
  <si>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</si>
  <si>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</si>
  <si>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</si>
  <si>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</si>
  <si>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</si>
  <si>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</si>
  <si>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</si>
  <si>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</si>
  <si>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</si>
  <si>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</si>
  <si>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</si>
  <si>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</si>
  <si>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</si>
  <si>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</si>
  <si>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</si>
  <si>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</si>
  <si>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</si>
  <si>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</si>
  <si>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</si>
  <si>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</si>
  <si>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</si>
  <si>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</si>
  <si>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</si>
  <si>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</si>
  <si>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</si>
  <si>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</si>
  <si>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</si>
  <si>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</si>
  <si>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</si>
  <si>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</si>
  <si>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</si>
  <si>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</si>
  <si>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</si>
  <si>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</si>
  <si>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</si>
  <si>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</si>
  <si>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</si>
  <si>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</si>
  <si>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</si>
  <si>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</si>
  <si>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</si>
  <si>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</si>
  <si>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</si>
  <si>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</si>
  <si>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</si>
  <si>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</si>
  <si>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</si>
  <si>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</si>
  <si>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</si>
  <si>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</si>
  <si>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</si>
  <si>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</si>
  <si>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</si>
  <si>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</si>
  <si>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</si>
  <si>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</si>
  <si>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</si>
  <si>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</si>
  <si>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</si>
  <si>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</si>
  <si>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</si>
  <si>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</si>
  <si>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</si>
  <si>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</si>
  <si>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</si>
  <si>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</si>
  <si>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</si>
  <si>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</si>
  <si>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</si>
  <si>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</si>
  <si>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</si>
  <si>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</si>
  <si>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</si>
  <si>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</si>
  <si>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</si>
  <si>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</si>
  <si>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</si>
  <si>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</si>
  <si>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</si>
  <si>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</si>
  <si>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</si>
  <si>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</si>
  <si>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</si>
  <si>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</si>
  <si>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</si>
  <si>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</si>
  <si>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</si>
  <si>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</si>
  <si>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</si>
  <si>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</si>
  <si>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</si>
  <si>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</si>
  <si>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</si>
  <si>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</si>
  <si>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</si>
  <si>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</si>
  <si>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</si>
  <si>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</si>
  <si>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</si>
  <si>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</si>
  <si>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</si>
  <si>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</si>
  <si>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</si>
  <si>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</si>
  <si>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</si>
  <si>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</si>
  <si>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</si>
  <si>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</si>
  <si>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</si>
  <si>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</si>
  <si>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</si>
  <si>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</si>
  <si>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</si>
  <si>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</si>
  <si>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</si>
  <si>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</si>
  <si>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</si>
  <si>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</si>
  <si>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</si>
  <si>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</si>
  <si>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</si>
  <si>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</si>
  <si>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</si>
  <si>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</si>
  <si>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</si>
  <si>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</si>
  <si>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</si>
  <si>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</si>
  <si>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</si>
  <si>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</si>
  <si>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</si>
  <si>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</si>
  <si>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</si>
  <si>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</si>
  <si>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</si>
  <si>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</si>
  <si>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</si>
  <si>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</si>
  <si>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</si>
  <si>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</si>
  <si>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</si>
  <si>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</si>
  <si>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</si>
  <si>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</si>
  <si>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</si>
  <si>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</si>
  <si>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</si>
  <si>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</si>
  <si>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</si>
  <si>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</si>
  <si>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</si>
  <si>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</si>
  <si>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</si>
  <si>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</si>
  <si>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</si>
  <si>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</si>
  <si>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</si>
  <si>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</si>
  <si>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</si>
  <si>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</si>
  <si>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</si>
  <si>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</si>
  <si>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</si>
  <si>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</si>
  <si>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</si>
  <si>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</si>
  <si>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</si>
  <si>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</si>
  <si>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</si>
  <si>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</si>
  <si>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</si>
  <si>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</si>
  <si>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</si>
  <si>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</si>
  <si>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</si>
  <si>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</si>
  <si>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</si>
  <si>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</si>
  <si>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</si>
  <si>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</si>
  <si>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</si>
  <si>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</si>
  <si>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</si>
  <si>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</si>
  <si>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</si>
  <si>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</si>
  <si>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</si>
  <si>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</si>
  <si>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</si>
  <si>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</si>
  <si>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</si>
  <si>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</si>
  <si>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</si>
  <si>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</si>
  <si>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</si>
  <si>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</si>
  <si>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</si>
  <si>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</si>
  <si>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</si>
  <si>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</si>
  <si>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</si>
  <si>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</si>
  <si>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</si>
  <si>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</si>
  <si>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</si>
  <si>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</si>
  <si>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</si>
  <si>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</si>
  <si>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</si>
  <si>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</si>
  <si>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</si>
  <si>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</si>
  <si>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</si>
  <si>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</si>
  <si>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</si>
  <si>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</si>
  <si>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</si>
  <si>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</si>
  <si>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</si>
  <si>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</si>
  <si>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</si>
  <si>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</si>
  <si>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</si>
  <si>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</si>
  <si>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</si>
  <si>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</si>
  <si>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</si>
  <si>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</si>
  <si>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</si>
  <si>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</si>
  <si>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</si>
  <si>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</si>
  <si>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</si>
  <si>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</si>
  <si>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</si>
  <si>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</si>
  <si>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</si>
  <si>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</si>
  <si>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</si>
  <si>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</si>
  <si>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</si>
  <si>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</si>
  <si>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</si>
  <si>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</si>
  <si>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</si>
  <si>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</si>
  <si>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</si>
  <si>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</si>
  <si>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</si>
  <si>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</si>
  <si>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</si>
  <si>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</si>
  <si>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</si>
  <si>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</si>
  <si>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</si>
  <si>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</si>
  <si>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</si>
  <si>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</si>
  <si>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</si>
  <si>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</si>
  <si>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</si>
  <si>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</si>
  <si>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</si>
  <si>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</si>
  <si>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</si>
  <si>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</si>
  <si>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</si>
  <si>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</si>
  <si>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</si>
  <si>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</si>
  <si>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</si>
  <si>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</si>
  <si>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</si>
  <si>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</si>
  <si>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</si>
  <si>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</si>
  <si>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</si>
  <si>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</si>
  <si>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</si>
  <si>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</si>
  <si>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</si>
  <si>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</si>
  <si>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</si>
  <si>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</si>
  <si>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</si>
  <si>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</si>
  <si>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</si>
  <si>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</si>
  <si>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</si>
  <si>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</si>
  <si>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</si>
  <si>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</si>
  <si>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</si>
  <si>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</si>
  <si>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</si>
  <si>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</si>
  <si>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</si>
  <si>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</si>
  <si>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</si>
  <si>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</si>
  <si>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</si>
  <si>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</si>
  <si>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</si>
  <si>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</si>
  <si>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</si>
  <si>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</si>
  <si>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</si>
  <si>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</si>
  <si>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</si>
  <si>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</si>
  <si>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</si>
  <si>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</si>
  <si>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</si>
  <si>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</si>
  <si>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</si>
  <si>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</si>
  <si>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</si>
  <si>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</si>
  <si>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</si>
  <si>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</si>
  <si>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</si>
  <si>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</si>
  <si>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</si>
  <si>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</si>
  <si>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</si>
  <si>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</si>
  <si>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</si>
  <si>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</si>
  <si>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</si>
  <si>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</si>
  <si>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</si>
  <si>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</si>
  <si>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</si>
  <si>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</si>
  <si>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</si>
  <si>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</si>
  <si>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</si>
  <si>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</si>
  <si>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</si>
  <si>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</si>
  <si>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</si>
  <si>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</si>
  <si>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</si>
  <si>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</si>
  <si>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</si>
  <si>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</si>
  <si>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</si>
  <si>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</si>
  <si>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</si>
  <si>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</si>
  <si>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</si>
  <si>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</si>
  <si>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</si>
  <si>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</si>
  <si>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</si>
  <si>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</si>
  <si>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</si>
  <si>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</si>
  <si>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</si>
  <si>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</si>
  <si>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</si>
  <si>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</si>
  <si>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</si>
  <si>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</si>
  <si>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</si>
  <si>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</si>
  <si>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</si>
  <si>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</si>
  <si>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</si>
  <si>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</si>
  <si>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</si>
  <si>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</si>
  <si>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</si>
  <si>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</si>
  <si>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</si>
  <si>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</si>
  <si>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</si>
  <si>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</si>
  <si>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</si>
  <si>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</si>
  <si>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</si>
  <si>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</si>
  <si>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</si>
  <si>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</si>
  <si>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</si>
  <si>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</si>
  <si>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</si>
  <si>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</si>
  <si>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</si>
  <si>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</si>
  <si>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</si>
  <si>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</si>
  <si>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</si>
  <si>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</si>
  <si>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</si>
  <si>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</si>
  <si>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</si>
  <si>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</si>
  <si>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</si>
  <si>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</si>
  <si>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</si>
  <si>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</si>
  <si>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</si>
  <si>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</si>
  <si>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</si>
  <si>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</si>
  <si>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</si>
  <si>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</si>
  <si>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</si>
  <si>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</si>
  <si>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</si>
  <si>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</si>
  <si>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</si>
  <si>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</si>
  <si>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</si>
  <si>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</si>
  <si>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</si>
  <si>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</si>
  <si>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</si>
  <si>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</si>
  <si>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</si>
  <si>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</si>
  <si>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</si>
  <si>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</si>
  <si>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</si>
  <si>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</si>
  <si>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</si>
  <si>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</si>
  <si>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</si>
  <si>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</si>
  <si>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</si>
  <si>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</si>
  <si>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</si>
  <si>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</si>
  <si>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</si>
  <si>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</si>
  <si>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</si>
  <si>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</si>
  <si>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</si>
  <si>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</si>
  <si>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</si>
  <si>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</si>
  <si>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</si>
  <si>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</si>
  <si>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</si>
  <si>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</si>
  <si>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</si>
  <si>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</si>
  <si>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</si>
  <si>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</si>
  <si>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</si>
  <si>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</si>
  <si>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</si>
  <si>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</si>
  <si>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</si>
  <si>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</si>
  <si>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</si>
  <si>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</si>
  <si>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</si>
  <si>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</si>
  <si>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</si>
  <si>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</si>
  <si>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</si>
  <si>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</si>
  <si>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</si>
  <si>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</si>
  <si>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</si>
  <si>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</si>
  <si>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</si>
  <si>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</si>
  <si>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</si>
  <si>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</si>
  <si>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</si>
  <si>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</si>
  <si>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</si>
  <si>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</si>
  <si>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</si>
  <si>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</si>
  <si>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</si>
  <si>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</si>
  <si>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</si>
  <si>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</si>
  <si>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</si>
  <si>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</si>
  <si>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</si>
  <si>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</si>
  <si>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</si>
  <si>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</si>
  <si>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</si>
  <si>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</si>
  <si>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</si>
  <si>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</si>
  <si>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</si>
  <si>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</si>
  <si>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</si>
  <si>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</si>
  <si>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</si>
  <si>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</si>
  <si>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</si>
  <si>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</si>
  <si>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</si>
  <si>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</si>
  <si>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</si>
  <si>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</si>
  <si>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</si>
  <si>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</si>
  <si>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</si>
  <si>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</si>
  <si>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</si>
  <si>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</si>
  <si>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</si>
  <si>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</si>
  <si>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</si>
  <si>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</si>
  <si>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</si>
  <si>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</si>
  <si>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</si>
  <si>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</si>
  <si>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</si>
  <si>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</si>
  <si>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</si>
  <si>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</si>
  <si>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</si>
  <si>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</si>
  <si>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</si>
  <si>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</si>
  <si>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</si>
  <si>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</si>
  <si>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</si>
  <si>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</si>
  <si>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</si>
  <si>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</si>
  <si>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</si>
  <si>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</si>
  <si>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</si>
  <si>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</si>
  <si>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</si>
  <si>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</si>
  <si>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</si>
  <si>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</si>
  <si>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</si>
  <si>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</si>
  <si>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</si>
  <si>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</si>
  <si>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</si>
  <si>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</si>
  <si>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</si>
  <si>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</si>
  <si>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</si>
  <si>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</si>
  <si>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</si>
  <si>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</si>
  <si>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</si>
  <si>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</si>
  <si>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</si>
  <si>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</si>
  <si>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</si>
  <si>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</si>
  <si>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</si>
  <si>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</si>
  <si>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</si>
  <si>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</si>
  <si>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</si>
  <si>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</si>
  <si>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</si>
  <si>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</si>
  <si>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</si>
  <si>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</si>
  <si>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</si>
  <si>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</si>
  <si>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</si>
  <si>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</si>
  <si>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</si>
  <si>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</si>
  <si>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</si>
  <si>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</si>
  <si>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</si>
  <si>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</si>
  <si>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</si>
  <si>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</si>
  <si>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</si>
  <si>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</si>
  <si>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</si>
  <si>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</si>
  <si>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</si>
  <si>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</si>
  <si>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</si>
  <si>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</si>
  <si>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</si>
  <si>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</si>
  <si>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</si>
  <si>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</si>
  <si>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</si>
  <si>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</si>
  <si>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</si>
  <si>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</si>
  <si>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</si>
  <si>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</si>
  <si>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</si>
  <si>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</si>
  <si>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</si>
  <si>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</si>
  <si>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</si>
  <si>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</si>
  <si>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</si>
  <si>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</si>
  <si>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</si>
  <si>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</si>
  <si>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</si>
  <si>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</si>
  <si>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</si>
  <si>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</si>
  <si>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</si>
  <si>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</si>
  <si>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</si>
  <si>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</si>
  <si>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</si>
  <si>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</si>
  <si>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</si>
  <si>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</si>
  <si>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</si>
  <si>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</si>
  <si>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</si>
  <si>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</si>
  <si>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</si>
  <si>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</si>
  <si>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</si>
  <si>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</si>
  <si>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</si>
  <si>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</si>
  <si>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</si>
  <si>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</si>
  <si>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</si>
  <si>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</si>
  <si>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</si>
  <si>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</si>
  <si>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</si>
  <si>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</si>
  <si>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</si>
  <si>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</si>
  <si>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</si>
  <si>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</si>
  <si>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</si>
  <si>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</si>
  <si>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</si>
  <si>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</si>
  <si>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</si>
  <si>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</si>
  <si>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</si>
  <si>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</si>
  <si>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</si>
  <si>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</si>
  <si>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</si>
  <si>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</si>
  <si>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</si>
  <si>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</si>
  <si>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</si>
  <si>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</si>
  <si>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</si>
  <si>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</si>
  <si>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</si>
  <si>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</si>
  <si>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</si>
  <si>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</si>
  <si>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</si>
  <si>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</si>
  <si>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</si>
  <si>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</si>
  <si>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</si>
  <si>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</si>
  <si>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</si>
  <si>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</si>
  <si>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</si>
  <si>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</si>
  <si>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</si>
  <si>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</si>
  <si>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</si>
  <si>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</si>
  <si>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</si>
  <si>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</si>
  <si>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</si>
  <si>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</si>
  <si>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</si>
  <si>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</si>
  <si>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</si>
  <si>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</si>
  <si>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</si>
  <si>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</si>
  <si>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</si>
  <si>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</si>
  <si>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</si>
  <si>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</si>
  <si>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</si>
  <si>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</si>
  <si>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</si>
  <si>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</si>
  <si>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</si>
  <si>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</si>
  <si>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</si>
  <si>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</si>
  <si>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</si>
  <si>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</si>
  <si>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</si>
  <si>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</si>
  <si>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</si>
  <si>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</si>
  <si>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</si>
  <si>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</si>
  <si>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</si>
  <si>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</si>
  <si>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</si>
  <si>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</si>
  <si>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</si>
  <si>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</si>
  <si>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</si>
  <si>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</si>
  <si>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</si>
  <si>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</si>
  <si>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</si>
  <si>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</si>
  <si>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</si>
  <si>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</si>
  <si>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</si>
  <si>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</si>
  <si>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</si>
  <si>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</si>
  <si>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</si>
  <si>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</si>
  <si>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</si>
  <si>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</si>
  <si>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</si>
  <si>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</si>
  <si>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</si>
  <si>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</si>
  <si>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</si>
  <si>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</si>
  <si>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</si>
  <si>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</si>
  <si>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</si>
  <si>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</si>
  <si>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</si>
  <si>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</si>
  <si>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</si>
  <si>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</si>
  <si>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</si>
  <si>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</si>
  <si>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</si>
  <si>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</si>
  <si>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</si>
  <si>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</si>
  <si>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</si>
  <si>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</si>
  <si>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</si>
  <si>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</si>
  <si>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</si>
  <si>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</si>
  <si>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</si>
  <si>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</si>
  <si>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</si>
  <si>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</si>
  <si>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</si>
  <si>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</si>
  <si>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</si>
  <si>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</si>
  <si>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</si>
  <si>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</si>
  <si>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</si>
  <si>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</si>
  <si>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</si>
  <si>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</si>
  <si>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</si>
  <si>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</si>
  <si>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</si>
  <si>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</si>
  <si>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</si>
  <si>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</si>
  <si>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</si>
  <si>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</si>
  <si>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</si>
  <si>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</si>
  <si>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</si>
  <si>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</si>
  <si>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</si>
  <si>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</si>
  <si>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</si>
  <si>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</si>
  <si>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</si>
  <si>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</si>
  <si>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</si>
  <si>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</si>
  <si>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</si>
  <si>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</si>
  <si>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</si>
  <si>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</si>
  <si>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</si>
  <si>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</si>
  <si>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</si>
  <si>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</si>
  <si>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</si>
  <si>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</si>
  <si>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</si>
  <si>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</si>
  <si>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</si>
  <si>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</si>
  <si>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</si>
  <si>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</si>
  <si>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</si>
  <si>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</si>
  <si>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</si>
  <si>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</si>
  <si>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</si>
  <si>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</si>
  <si>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</si>
  <si>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</si>
  <si>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</si>
  <si>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</si>
  <si>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</si>
  <si>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</si>
  <si>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</si>
  <si>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</si>
  <si>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</si>
  <si>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</si>
  <si>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</si>
  <si>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</si>
  <si>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</si>
  <si>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</si>
  <si>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</si>
  <si>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</si>
  <si>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</si>
  <si>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</si>
  <si>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</si>
  <si>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</si>
  <si>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</si>
  <si>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</si>
  <si>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</si>
  <si>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</si>
  <si>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</si>
  <si>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</si>
  <si>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</si>
  <si>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</si>
  <si>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</si>
  <si>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</si>
  <si>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</si>
  <si>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</si>
  <si>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</si>
  <si>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</si>
  <si>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</si>
  <si>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</si>
  <si>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</si>
  <si>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</si>
  <si>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</si>
  <si>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</si>
  <si>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</si>
  <si>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</si>
  <si>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</si>
  <si>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</si>
  <si>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</si>
  <si>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</si>
  <si>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</si>
  <si>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</si>
  <si>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</si>
  <si>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</si>
  <si>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</si>
  <si>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</si>
  <si>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</si>
  <si>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</si>
  <si>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</si>
  <si>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</si>
  <si>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</si>
  <si>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</si>
  <si>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</si>
  <si>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</si>
  <si>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</si>
  <si>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</si>
  <si>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</si>
  <si>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</si>
  <si>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</si>
  <si>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</si>
  <si>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</si>
  <si>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</si>
  <si>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</si>
  <si>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</si>
  <si>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</si>
  <si>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</si>
  <si>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</si>
  <si>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</si>
  <si>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</si>
  <si>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</si>
  <si>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</si>
  <si>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</si>
  <si>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</si>
  <si>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</si>
  <si>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</si>
  <si>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</si>
  <si>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</si>
  <si>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</si>
  <si>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</si>
  <si>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</si>
  <si>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</si>
  <si>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</si>
  <si>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</si>
  <si>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</si>
  <si>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</si>
  <si>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</si>
  <si>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</si>
  <si>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</si>
  <si>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</si>
  <si>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</si>
  <si>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</si>
  <si>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</si>
  <si>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</si>
  <si>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</si>
  <si>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</si>
  <si>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</si>
  <si>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</si>
  <si>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</si>
  <si>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</si>
  <si>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</si>
  <si>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</si>
  <si>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</si>
  <si>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</si>
  <si>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</si>
  <si>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</si>
  <si>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</si>
  <si>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</si>
  <si>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</si>
  <si>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</si>
  <si>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</si>
  <si>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</si>
  <si>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</si>
  <si>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</si>
  <si>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</si>
  <si>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</si>
  <si>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</si>
  <si>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</si>
  <si>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</si>
  <si>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</si>
  <si>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</si>
  <si>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</si>
  <si>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</si>
  <si>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</si>
  <si>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</si>
  <si>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</si>
  <si>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</si>
  <si>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</si>
  <si>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</si>
  <si>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</si>
  <si>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</si>
  <si>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</si>
  <si>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</si>
  <si>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</si>
  <si>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</si>
  <si>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</si>
  <si>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</si>
  <si>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</si>
  <si>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</si>
  <si>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</si>
  <si>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</si>
  <si>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</si>
  <si>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</si>
  <si>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</si>
  <si>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</si>
  <si>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</si>
  <si>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</si>
  <si>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</si>
  <si>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</si>
  <si>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</si>
  <si>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</si>
  <si>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</si>
  <si>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</si>
  <si>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</si>
  <si>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</si>
  <si>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</si>
  <si>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</si>
  <si>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</si>
  <si>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</si>
  <si>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</si>
  <si>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</si>
  <si>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</si>
  <si>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</si>
  <si>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</si>
  <si>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</si>
  <si>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</si>
  <si>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</si>
  <si>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</si>
  <si>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</si>
  <si>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</si>
  <si>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</si>
  <si>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</si>
  <si>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</si>
  <si>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</si>
  <si>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</si>
  <si>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</si>
  <si>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</si>
  <si>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</si>
  <si>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</si>
  <si>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</si>
  <si>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</si>
  <si>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</si>
  <si>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</si>
  <si>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</si>
  <si>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</si>
  <si>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</si>
  <si>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</si>
  <si>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</si>
  <si>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</si>
  <si>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</si>
  <si>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</si>
  <si>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</si>
  <si>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</si>
  <si>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</si>
  <si>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</si>
  <si>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</si>
  <si>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</si>
  <si>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</si>
  <si>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</si>
  <si>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</si>
  <si>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</si>
  <si>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</si>
  <si>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</si>
  <si>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</si>
  <si>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</si>
  <si>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</si>
  <si>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</si>
  <si>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</si>
  <si>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</si>
  <si>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</si>
  <si>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</si>
  <si>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</si>
  <si>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</si>
  <si>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</si>
  <si>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</si>
  <si>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</si>
  <si>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</si>
  <si>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</si>
  <si>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</si>
  <si>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</si>
  <si>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</si>
  <si>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</si>
  <si>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</si>
  <si>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</si>
  <si>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</si>
  <si>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</si>
  <si>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</si>
  <si>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</si>
  <si>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</si>
  <si>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</si>
  <si>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</si>
  <si>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</si>
  <si>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</si>
  <si>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</si>
  <si>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</si>
  <si>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</si>
  <si>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</si>
  <si>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</si>
  <si>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</si>
  <si>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</si>
  <si>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</si>
  <si>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</si>
  <si>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</si>
  <si>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</si>
  <si>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</si>
  <si>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</si>
  <si>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</si>
  <si>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</si>
  <si>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</si>
  <si>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</si>
  <si>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</si>
  <si>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</si>
  <si>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</si>
  <si>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</si>
  <si>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</si>
  <si>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</si>
  <si>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</si>
  <si>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</si>
  <si>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</si>
  <si>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</si>
  <si>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</si>
  <si>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</si>
  <si>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</si>
  <si>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</si>
  <si>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</si>
  <si>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</si>
  <si>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</si>
  <si>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</si>
  <si>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</si>
  <si>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</si>
  <si>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</si>
  <si>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</si>
  <si>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</si>
  <si>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</si>
  <si>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</si>
  <si>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</si>
  <si>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</si>
  <si>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</si>
  <si>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</si>
  <si>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</si>
  <si>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</si>
  <si>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</si>
  <si>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</si>
  <si>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</si>
  <si>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</si>
  <si>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</si>
  <si>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</si>
  <si>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</si>
  <si>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</si>
  <si>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</si>
  <si>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</si>
  <si>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</si>
  <si>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</si>
  <si>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</si>
  <si>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</si>
  <si>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</si>
  <si>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</si>
  <si>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</si>
  <si>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</si>
  <si>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</si>
  <si>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</si>
  <si>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</si>
  <si>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</si>
  <si>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</si>
  <si>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</si>
  <si>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</si>
  <si>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</si>
  <si>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</si>
  <si>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</si>
  <si>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</si>
  <si>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</si>
  <si>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</si>
  <si>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</si>
  <si>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</si>
  <si>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</si>
  <si>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</si>
  <si>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</si>
  <si>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</si>
  <si>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</si>
  <si>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</si>
  <si>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</si>
  <si>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</si>
  <si>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</si>
  <si>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</si>
  <si>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</si>
  <si>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</si>
  <si>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</si>
  <si>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</si>
  <si>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</si>
  <si>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</si>
  <si>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</si>
  <si>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</si>
  <si>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</si>
  <si>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</si>
  <si>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</si>
  <si>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</si>
  <si>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</si>
  <si>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</si>
  <si>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</si>
  <si>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</si>
  <si>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</si>
  <si>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</si>
  <si>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</si>
  <si>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</si>
  <si>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</si>
  <si>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</si>
  <si>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</si>
  <si>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</si>
  <si>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</si>
  <si>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</si>
  <si>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</si>
  <si>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</si>
  <si>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</si>
  <si>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</si>
  <si>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</si>
  <si>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</si>
  <si>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</si>
  <si>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</si>
  <si>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</si>
  <si>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</si>
  <si>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</si>
  <si>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</si>
  <si>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</si>
  <si>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</si>
  <si>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</si>
  <si>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</si>
  <si>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</si>
  <si>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</si>
  <si>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</si>
  <si>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</si>
  <si>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</si>
  <si>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</si>
  <si>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</si>
  <si>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</si>
  <si>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</si>
  <si>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</si>
  <si>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</si>
  <si>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</si>
  <si>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</si>
  <si>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</si>
  <si>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</si>
  <si>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</si>
  <si>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</si>
  <si>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</si>
  <si>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</si>
  <si>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</si>
  <si>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</si>
  <si>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</si>
  <si>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</si>
  <si>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</si>
  <si>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</si>
  <si>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</si>
  <si>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</si>
  <si>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</si>
  <si>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</si>
  <si>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</si>
  <si>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</si>
  <si>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</si>
  <si>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</si>
  <si>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</si>
  <si>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</si>
  <si>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</si>
  <si>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</si>
  <si>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</si>
  <si>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</si>
  <si>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</si>
  <si>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</si>
  <si>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</si>
  <si>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</si>
  <si>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</si>
  <si>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</si>
  <si>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</si>
  <si>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</si>
  <si>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</si>
  <si>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</si>
  <si>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</si>
  <si>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</si>
  <si>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</si>
  <si>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</si>
  <si>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</si>
  <si>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</si>
  <si>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</si>
  <si>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</si>
  <si>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</si>
  <si>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</si>
  <si>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</si>
  <si>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</si>
  <si>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</si>
  <si>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</si>
  <si>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</si>
  <si>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</si>
  <si>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</si>
  <si>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</si>
  <si>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</si>
  <si>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</si>
  <si>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</si>
  <si>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</si>
  <si>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</si>
  <si>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</si>
  <si>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</si>
  <si>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</si>
  <si>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</si>
  <si>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</si>
  <si>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</si>
  <si>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</si>
  <si>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</si>
  <si>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</si>
  <si>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</si>
  <si>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</si>
  <si>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</si>
  <si>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</si>
  <si>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</si>
  <si>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</si>
  <si>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</si>
  <si>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</si>
  <si>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</si>
  <si>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</si>
  <si>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</si>
  <si>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</si>
  <si>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</si>
  <si>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</si>
  <si>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</si>
  <si>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</si>
  <si>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</si>
  <si>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</si>
  <si>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</si>
  <si>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</si>
  <si>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</si>
  <si>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</si>
  <si>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</si>
  <si>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</si>
  <si>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</si>
  <si>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</si>
  <si>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</si>
  <si>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</si>
  <si>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</si>
  <si>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</si>
  <si>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</si>
  <si>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</si>
  <si>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</si>
  <si>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</si>
  <si>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</si>
  <si>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</si>
  <si>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</si>
  <si>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</si>
  <si>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</si>
  <si>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</si>
  <si>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</si>
  <si>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</si>
  <si>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</si>
  <si>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</si>
  <si>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</si>
  <si>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</si>
  <si>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</si>
  <si>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</si>
  <si>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</si>
  <si>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</si>
  <si>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</si>
  <si>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</si>
  <si>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</si>
  <si>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</si>
  <si>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</si>
  <si>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</si>
  <si>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</si>
  <si>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</si>
  <si>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</si>
  <si>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</si>
  <si>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</si>
  <si>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</si>
  <si>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</si>
  <si>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</si>
  <si>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</si>
  <si>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</si>
  <si>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</si>
  <si>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</si>
  <si>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</si>
  <si>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</si>
  <si>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</si>
  <si>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</si>
  <si>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</si>
  <si>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</si>
  <si>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</si>
  <si>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</si>
  <si>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</si>
  <si>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</si>
  <si>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</si>
  <si>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</si>
  <si>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</si>
  <si>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</si>
  <si>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</si>
  <si>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</si>
  <si>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</si>
  <si>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</si>
  <si>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</si>
  <si>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</si>
  <si>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</si>
  <si>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</si>
  <si>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</si>
  <si>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</si>
  <si>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</si>
  <si>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</si>
  <si>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</si>
  <si>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</si>
  <si>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</si>
  <si>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</si>
  <si>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</si>
  <si>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</si>
  <si>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</si>
  <si>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</si>
  <si>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</si>
  <si>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</si>
  <si>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</si>
  <si>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</si>
  <si>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</si>
  <si>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</si>
  <si>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</si>
  <si>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</si>
  <si>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</si>
  <si>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</si>
  <si>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</si>
  <si>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</si>
  <si>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</si>
  <si>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</si>
  <si>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</si>
  <si>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</si>
  <si>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</si>
  <si>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</si>
  <si>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</si>
  <si>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</si>
  <si>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</si>
  <si>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</si>
  <si>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</si>
  <si>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</si>
  <si>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</si>
  <si>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</si>
  <si>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</si>
  <si>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</si>
  <si>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</si>
  <si>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</si>
  <si>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</si>
  <si>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</si>
  <si>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</si>
  <si>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</si>
  <si>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</si>
  <si>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</si>
  <si>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</si>
  <si>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</si>
  <si>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</si>
  <si>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</si>
  <si>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</si>
  <si>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</si>
  <si>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</si>
  <si>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</si>
  <si>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</si>
  <si>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</si>
  <si>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</si>
  <si>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</si>
  <si>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</si>
  <si>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</si>
  <si>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</si>
  <si>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</si>
  <si>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</si>
  <si>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</si>
  <si>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</si>
  <si>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</si>
  <si>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</si>
  <si>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</si>
  <si>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</si>
  <si>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</si>
  <si>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</si>
  <si>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</si>
  <si>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</si>
  <si>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</si>
  <si>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</si>
  <si>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</si>
  <si>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</si>
  <si>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</si>
  <si>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</si>
  <si>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</si>
  <si>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</si>
  <si>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</si>
  <si>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</si>
  <si>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</si>
  <si>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</si>
  <si>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</si>
  <si>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</si>
  <si>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</si>
  <si>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</si>
  <si>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</si>
  <si>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</si>
  <si>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</si>
  <si>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</si>
  <si>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</si>
  <si>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</si>
  <si>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</si>
  <si>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</si>
  <si>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</si>
  <si>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</si>
  <si>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</si>
  <si>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</si>
  <si>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</si>
  <si>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</si>
  <si>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</si>
  <si>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</si>
  <si>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</si>
  <si>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</si>
  <si>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</si>
  <si>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</si>
  <si>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</si>
  <si>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</si>
  <si>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</si>
  <si>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</si>
  <si>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</si>
  <si>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</si>
  <si>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</si>
  <si>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</si>
  <si>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</si>
  <si>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</si>
  <si>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</si>
  <si>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</si>
  <si>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</si>
  <si>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</si>
  <si>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</si>
  <si>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</si>
  <si>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</si>
  <si>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</si>
  <si>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</si>
  <si>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</si>
  <si>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</si>
  <si>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</si>
  <si>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</si>
  <si>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</si>
  <si>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</si>
  <si>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</si>
  <si>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</si>
  <si>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</si>
  <si>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</si>
  <si>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</si>
  <si>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</si>
  <si>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</si>
  <si>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</si>
  <si>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</si>
  <si>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</si>
  <si>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</si>
  <si>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</si>
  <si>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</si>
  <si>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</si>
  <si>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</si>
  <si>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</si>
  <si>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</si>
  <si>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</si>
  <si>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</si>
  <si>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</si>
  <si>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</si>
  <si>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</si>
  <si>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</si>
  <si>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</si>
  <si>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</si>
  <si>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</si>
  <si>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</si>
  <si>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</si>
  <si>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</si>
  <si>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</si>
  <si>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</si>
  <si>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</si>
  <si>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</si>
  <si>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</si>
  <si>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</si>
  <si>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</si>
  <si>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</si>
  <si>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</si>
  <si>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</si>
  <si>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</si>
  <si>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</si>
  <si>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</si>
  <si>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</si>
  <si>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</si>
  <si>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</si>
  <si>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</si>
  <si>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</si>
  <si>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</si>
  <si>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</si>
  <si>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</si>
  <si>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</si>
  <si>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</si>
  <si>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</si>
  <si>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</si>
  <si>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</si>
  <si>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</si>
  <si>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</si>
  <si>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</si>
  <si>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</si>
  <si>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</si>
  <si>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</si>
  <si>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</si>
  <si>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</si>
  <si>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</si>
  <si>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</si>
  <si>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</si>
  <si>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</si>
  <si>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</si>
  <si>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</si>
  <si>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</si>
  <si>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</si>
  <si>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</si>
  <si>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</si>
  <si>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</si>
  <si>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</si>
  <si>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</si>
  <si>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</si>
  <si>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</si>
  <si>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</si>
  <si>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</si>
  <si>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</si>
  <si>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</si>
  <si>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</si>
  <si>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</si>
  <si>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</si>
  <si>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</si>
  <si>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</si>
  <si>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</si>
  <si>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</si>
  <si>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</si>
  <si>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</si>
  <si>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</si>
  <si>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</si>
  <si>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</si>
  <si>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</si>
  <si>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</si>
  <si>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</si>
  <si>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</si>
  <si>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</si>
  <si>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</si>
  <si>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</si>
  <si>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</si>
  <si>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</si>
  <si>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</si>
  <si>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</si>
  <si>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</si>
  <si>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</si>
  <si>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</si>
  <si>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</si>
  <si>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</si>
  <si>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</si>
  <si>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</si>
  <si>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</si>
  <si>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</si>
  <si>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</si>
  <si>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</si>
  <si>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</si>
  <si>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</si>
  <si>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</si>
  <si>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</si>
  <si>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</si>
  <si>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</si>
  <si>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</si>
  <si>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</si>
  <si>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</si>
  <si>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</si>
  <si>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</si>
  <si>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</si>
  <si>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</si>
  <si>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</si>
  <si>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</si>
  <si>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</si>
  <si>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</si>
  <si>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</si>
  <si>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</si>
  <si>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</si>
  <si>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</si>
  <si>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</si>
  <si>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</si>
  <si>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</si>
  <si>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</si>
  <si>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</si>
  <si>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</si>
  <si>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</si>
  <si>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</si>
  <si>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</si>
  <si>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</si>
  <si>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</si>
  <si>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</si>
  <si>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</si>
  <si>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</si>
  <si>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</si>
  <si>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</si>
  <si>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</si>
  <si>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</si>
  <si>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</si>
  <si>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</si>
  <si>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</si>
  <si>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</si>
  <si>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</si>
  <si>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</si>
  <si>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</si>
  <si>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</si>
  <si>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</si>
  <si>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</si>
  <si>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</si>
  <si>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</si>
  <si>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</si>
  <si>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</si>
  <si>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</si>
  <si>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</si>
  <si>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</si>
  <si>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</si>
  <si>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</si>
  <si>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</si>
  <si>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</si>
  <si>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</si>
  <si>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</si>
  <si>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</si>
  <si>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</si>
  <si>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</si>
  <si>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</si>
  <si>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</si>
  <si>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</si>
  <si>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</si>
  <si>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</si>
  <si>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</si>
  <si>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</si>
  <si>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</si>
  <si>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</si>
  <si>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</si>
  <si>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</si>
  <si>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</si>
  <si>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</si>
  <si>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</si>
  <si>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</si>
  <si>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</si>
  <si>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</si>
  <si>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</si>
  <si>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</si>
  <si>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</si>
  <si>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</si>
  <si>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</si>
  <si>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</si>
  <si>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</si>
  <si>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</si>
  <si>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</si>
  <si>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</si>
  <si>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</si>
  <si>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</si>
  <si>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</si>
  <si>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</si>
  <si>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</si>
  <si>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</si>
  <si>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</si>
  <si>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</si>
  <si>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</si>
  <si>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</si>
  <si>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</si>
  <si>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</si>
  <si>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</si>
  <si>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</si>
  <si>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</si>
  <si>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</si>
  <si>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</si>
  <si>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</si>
  <si>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</si>
  <si>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</si>
  <si>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</si>
  <si>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</si>
  <si>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</si>
  <si>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</si>
  <si>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</si>
  <si>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</si>
  <si>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</si>
  <si>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</si>
  <si>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</si>
  <si>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</si>
  <si>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</si>
  <si>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</si>
  <si>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</si>
  <si>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</si>
  <si>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</si>
  <si>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</si>
  <si>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</si>
  <si>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</si>
  <si>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</si>
  <si>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</si>
  <si>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</si>
  <si>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</si>
  <si>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</si>
  <si>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</si>
  <si>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</si>
  <si>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</si>
  <si>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</si>
  <si>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</si>
  <si>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</si>
  <si>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</si>
  <si>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</si>
  <si>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</si>
  <si>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</si>
  <si>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</si>
  <si>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</si>
  <si>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</si>
  <si>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</si>
  <si>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</si>
  <si>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</si>
  <si>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</si>
  <si>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</si>
  <si>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</si>
  <si>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</si>
  <si>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</si>
  <si>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</si>
  <si>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</si>
  <si>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</si>
  <si>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</si>
  <si>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</si>
  <si>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</si>
  <si>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</si>
  <si>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</si>
  <si>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</si>
  <si>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</si>
  <si>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</si>
  <si>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</si>
  <si>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</si>
  <si>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</si>
  <si>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</si>
  <si>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</si>
  <si>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</si>
  <si>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</si>
  <si>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</si>
  <si>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</si>
  <si>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</si>
  <si>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</si>
  <si>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</si>
  <si>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</si>
  <si>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</si>
  <si>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</si>
  <si>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</si>
  <si>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</si>
  <si>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</si>
  <si>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</si>
  <si>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</si>
  <si>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</si>
  <si>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</si>
  <si>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</si>
  <si>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</si>
  <si>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</si>
  <si>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</si>
  <si>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</si>
  <si>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</si>
  <si>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</si>
  <si>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</si>
  <si>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</si>
  <si>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</si>
  <si>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</si>
  <si>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</si>
  <si>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</si>
  <si>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</si>
  <si>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</si>
  <si>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</si>
  <si>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</si>
  <si>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</si>
  <si>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</si>
  <si>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</si>
  <si>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</si>
  <si>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</si>
  <si>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</si>
  <si>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</si>
  <si>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</si>
  <si>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</si>
  <si>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</si>
  <si>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</si>
  <si>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</si>
  <si>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</si>
  <si>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</si>
  <si>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</si>
  <si>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</si>
  <si>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</si>
  <si>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</si>
  <si>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</si>
  <si>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</si>
  <si>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</si>
  <si>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</si>
  <si>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</si>
  <si>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</si>
  <si>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</si>
  <si>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</si>
  <si>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</si>
  <si>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</si>
  <si>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</si>
  <si>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</si>
  <si>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</si>
  <si>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</si>
  <si>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</si>
  <si>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</si>
  <si>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</si>
  <si>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</si>
  <si>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</si>
  <si>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</si>
  <si>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</si>
  <si>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</si>
  <si>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</si>
  <si>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</si>
  <si>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</si>
  <si>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</si>
  <si>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</si>
  <si>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</si>
  <si>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</si>
  <si>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</si>
  <si>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</si>
  <si>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</si>
  <si>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</si>
  <si>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</si>
  <si>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</si>
  <si>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</si>
  <si>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</si>
  <si>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</si>
  <si>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</si>
  <si>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</si>
  <si>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</si>
  <si>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</si>
  <si>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</si>
  <si>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</si>
  <si>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</si>
  <si>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</si>
  <si>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</si>
  <si>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</si>
  <si>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</si>
  <si>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</si>
  <si>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</si>
  <si>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</si>
  <si>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</si>
  <si>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</si>
  <si>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</si>
  <si>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</si>
  <si>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</si>
  <si>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</si>
  <si>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</si>
  <si>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</si>
  <si>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</si>
  <si>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</si>
  <si>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</si>
  <si>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</si>
  <si>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</si>
  <si>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</si>
  <si>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</si>
  <si>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</si>
  <si>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</si>
  <si>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</si>
  <si>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</si>
  <si>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</si>
  <si>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</si>
  <si>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</si>
  <si>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</si>
  <si>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</si>
  <si>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</si>
  <si>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</si>
  <si>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</si>
  <si>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</si>
  <si>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</si>
  <si>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</si>
  <si>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</si>
  <si>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</si>
  <si>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</si>
  <si>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</si>
  <si>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</si>
  <si>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</si>
  <si>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</si>
  <si>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</si>
  <si>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</si>
  <si>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</si>
  <si>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</si>
  <si>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</si>
  <si>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</si>
  <si>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</si>
  <si>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</si>
  <si>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</si>
  <si>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</si>
  <si>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</si>
  <si>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</si>
  <si>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</si>
  <si>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</si>
  <si>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</si>
  <si>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</si>
  <si>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</si>
  <si>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</si>
  <si>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</si>
  <si>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</si>
  <si>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</si>
  <si>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</si>
  <si>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</si>
  <si>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</si>
  <si>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</si>
  <si>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</si>
  <si>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</si>
  <si>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</si>
  <si>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</si>
  <si>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</si>
  <si>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</si>
  <si>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</si>
  <si>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</si>
  <si>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</si>
  <si>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</si>
  <si>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</si>
  <si>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</si>
  <si>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</si>
  <si>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</si>
  <si>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</si>
  <si>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</si>
  <si>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</si>
  <si>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</si>
  <si>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</si>
  <si>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</si>
  <si>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</si>
  <si>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</si>
  <si>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</si>
  <si>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</si>
  <si>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</si>
  <si>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</si>
  <si>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</si>
  <si>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</si>
  <si>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</si>
  <si>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</si>
  <si>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</si>
  <si>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</si>
  <si>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</si>
  <si>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</si>
  <si>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</si>
  <si>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</si>
  <si>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</si>
  <si>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</si>
  <si>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</si>
  <si>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</si>
  <si>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</si>
  <si>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</si>
  <si>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</si>
  <si>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</si>
  <si>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</si>
  <si>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</si>
  <si>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</si>
  <si>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</si>
  <si>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</si>
  <si>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</si>
  <si>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</si>
  <si>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</si>
  <si>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</si>
  <si>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</si>
  <si>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</si>
  <si>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</si>
  <si>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</si>
  <si>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</si>
  <si>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</si>
  <si>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</si>
  <si>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</si>
  <si>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</si>
  <si>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</si>
  <si>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</si>
  <si>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</si>
  <si>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</si>
  <si>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</si>
  <si>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</si>
  <si>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</si>
  <si>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</si>
  <si>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</si>
  <si>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</si>
  <si>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</si>
  <si>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</si>
  <si>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</si>
  <si>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</si>
  <si>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</si>
  <si>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</si>
  <si>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</si>
  <si>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</si>
  <si>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</si>
  <si>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</si>
  <si>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</si>
  <si>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</si>
  <si>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</si>
  <si>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</si>
  <si>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</si>
  <si>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</si>
  <si>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</si>
  <si>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</si>
  <si>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</si>
  <si>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</si>
  <si>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</si>
  <si>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</si>
  <si>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</si>
  <si>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</si>
  <si>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</si>
  <si>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</si>
  <si>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</si>
  <si>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</si>
  <si>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</si>
  <si>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</si>
  <si>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</si>
  <si>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</si>
  <si>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</si>
  <si>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</si>
  <si>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</si>
  <si>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</si>
  <si>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</si>
  <si>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</si>
  <si>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</si>
  <si>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</si>
  <si>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</si>
  <si>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</si>
  <si>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</si>
  <si>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</si>
  <si>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</si>
  <si>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</si>
  <si>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</si>
  <si>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</si>
  <si>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</si>
  <si>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</si>
  <si>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</si>
  <si>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</si>
  <si>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</si>
  <si>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</si>
  <si>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</si>
  <si>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</si>
  <si>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</si>
  <si>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</si>
  <si>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</si>
  <si>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</si>
  <si>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</si>
  <si>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</si>
  <si>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</si>
  <si>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</si>
  <si>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</si>
  <si>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</si>
  <si>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</si>
  <si>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</si>
  <si>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</si>
  <si>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</si>
  <si>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</si>
  <si>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</si>
  <si>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</si>
  <si>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</si>
  <si>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</si>
  <si>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</si>
  <si>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</si>
  <si>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</si>
  <si>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</si>
  <si>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</si>
  <si>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</si>
  <si>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</si>
  <si>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</si>
  <si>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</si>
  <si>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</si>
  <si>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</si>
  <si>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</si>
  <si>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</si>
  <si>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</si>
  <si>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</si>
  <si>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</si>
  <si>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</si>
  <si>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</si>
  <si>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</si>
  <si>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</si>
  <si>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</si>
  <si>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</si>
  <si>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</si>
  <si>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</si>
  <si>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</si>
  <si>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</si>
  <si>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</si>
  <si>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</si>
  <si>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</si>
  <si>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</si>
  <si>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</si>
  <si>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</si>
  <si>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</si>
  <si>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</si>
  <si>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</si>
  <si>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</si>
  <si>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</si>
  <si>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</si>
  <si>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</si>
  <si>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</si>
  <si>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</si>
  <si>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</si>
  <si>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</si>
  <si>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</si>
  <si>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</si>
  <si>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</si>
  <si>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</si>
  <si>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</si>
  <si>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</si>
  <si>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</si>
  <si>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</si>
  <si>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</si>
  <si>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</si>
  <si>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</si>
  <si>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</si>
  <si>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</si>
  <si>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</si>
  <si>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</si>
  <si>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</si>
  <si>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</si>
  <si>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</si>
  <si>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</si>
  <si>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</si>
  <si>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</si>
  <si>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</si>
  <si>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</si>
  <si>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</si>
  <si>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</si>
  <si>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</si>
  <si>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</si>
  <si>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</si>
  <si>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</si>
  <si>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</si>
  <si>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</si>
  <si>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</si>
  <si>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</si>
  <si>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</si>
  <si>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</si>
  <si>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</si>
  <si>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</si>
  <si>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</si>
  <si>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</si>
  <si>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</si>
  <si>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</si>
  <si>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</si>
  <si>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</si>
  <si>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</si>
  <si>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</si>
  <si>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</si>
  <si>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</si>
  <si>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</si>
  <si>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</si>
  <si>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</si>
  <si>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</si>
  <si>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</si>
  <si>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</si>
  <si>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</si>
  <si>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</si>
  <si>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</si>
  <si>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</si>
  <si>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</si>
  <si>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</si>
  <si>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</si>
  <si>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</si>
  <si>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</si>
  <si>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</si>
  <si>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</si>
  <si>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</si>
  <si>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</si>
  <si>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</si>
  <si>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</si>
  <si>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</si>
  <si>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</si>
  <si>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</si>
  <si>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</si>
  <si>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</si>
  <si>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</si>
  <si>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</si>
  <si>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</si>
  <si>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</si>
  <si>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</si>
  <si>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</si>
  <si>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</si>
  <si>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</si>
  <si>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</si>
  <si>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</si>
  <si>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</si>
  <si>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</si>
  <si>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</si>
  <si>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</si>
  <si>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</si>
  <si>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</si>
  <si>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</si>
  <si>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</si>
  <si>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</si>
  <si>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</si>
  <si>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</si>
  <si>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</si>
  <si>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</si>
  <si>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</si>
  <si>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</si>
  <si>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</si>
  <si>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</si>
  <si>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</si>
  <si>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</si>
  <si>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</si>
  <si>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</si>
  <si>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</si>
  <si>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</si>
  <si>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</si>
  <si>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</si>
  <si>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</si>
  <si>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</si>
  <si>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</si>
  <si>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</si>
  <si>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</si>
  <si>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</si>
  <si>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</si>
  <si>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</si>
  <si>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</si>
  <si>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</si>
  <si>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</si>
  <si>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</si>
  <si>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</si>
  <si>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</si>
  <si>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</si>
  <si>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</si>
  <si>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</si>
  <si>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</si>
  <si>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</si>
  <si>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</si>
  <si>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</si>
  <si>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</si>
  <si>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</si>
  <si>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</si>
  <si>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</si>
  <si>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</si>
  <si>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</si>
  <si>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</si>
  <si>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</si>
  <si>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</si>
  <si>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</si>
  <si>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</si>
  <si>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</si>
  <si>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</si>
  <si>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</si>
  <si>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</si>
  <si>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</si>
  <si>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</si>
  <si>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</si>
  <si>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</si>
  <si>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</si>
  <si>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</si>
  <si>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</si>
  <si>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</si>
  <si>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</si>
  <si>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</si>
  <si>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</si>
  <si>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</si>
  <si>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</si>
  <si>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</si>
  <si>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</si>
  <si>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</si>
  <si>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</si>
  <si>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</si>
  <si>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</si>
  <si>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</si>
  <si>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</si>
  <si>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</si>
  <si>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</si>
  <si>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</si>
  <si>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</si>
  <si>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</si>
  <si>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</si>
  <si>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</si>
  <si>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</si>
  <si>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</si>
  <si>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</si>
  <si>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</si>
  <si>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</si>
  <si>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</si>
  <si>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</si>
  <si>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</si>
  <si>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</si>
  <si>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</si>
  <si>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</si>
  <si>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</si>
  <si>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</si>
  <si>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</si>
  <si>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</si>
  <si>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</si>
  <si>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</si>
  <si>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</si>
  <si>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</si>
  <si>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</si>
  <si>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</si>
  <si>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</si>
  <si>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</si>
  <si>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</si>
  <si>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</si>
  <si>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</si>
  <si>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</si>
  <si>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</si>
  <si>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</si>
  <si>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</si>
  <si>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</si>
  <si>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</si>
  <si>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</si>
  <si>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</si>
  <si>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</si>
  <si>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</si>
  <si>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</si>
  <si>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</si>
  <si>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</si>
  <si>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</si>
  <si>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</si>
  <si>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</si>
  <si>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</si>
  <si>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</si>
  <si>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</si>
  <si>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</si>
  <si>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</si>
  <si>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</si>
  <si>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</si>
  <si>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</si>
  <si>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</si>
  <si>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</si>
  <si>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</si>
  <si>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</si>
  <si>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</si>
  <si>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</si>
  <si>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</si>
  <si>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</si>
  <si>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</si>
  <si>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</si>
  <si>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</si>
  <si>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</si>
  <si>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</si>
  <si>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</si>
  <si>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</si>
  <si>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</si>
  <si>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</si>
  <si>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</si>
  <si>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</si>
  <si>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</si>
  <si>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</si>
  <si>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</si>
  <si>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</si>
  <si>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</si>
  <si>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</si>
  <si>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</si>
  <si>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</si>
  <si>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</si>
  <si>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</si>
  <si>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</si>
  <si>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</si>
  <si>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</si>
  <si>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</si>
  <si>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</si>
  <si>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</si>
  <si>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</si>
  <si>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</si>
  <si>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</si>
  <si>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</si>
  <si>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</si>
  <si>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</si>
  <si>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</si>
  <si>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</si>
  <si>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</si>
  <si>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</si>
  <si>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</si>
  <si>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</si>
  <si>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</si>
  <si>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</si>
  <si>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</si>
  <si>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</si>
  <si>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</si>
  <si>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</si>
  <si>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</si>
  <si>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</si>
  <si>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</si>
  <si>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</si>
  <si>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</si>
  <si>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</si>
  <si>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</si>
  <si>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</si>
  <si>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</si>
  <si>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</si>
  <si>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</si>
  <si>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</si>
  <si>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</si>
  <si>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</si>
  <si>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</si>
  <si>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</si>
  <si>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</si>
  <si>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</si>
  <si>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</si>
  <si>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</si>
  <si>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</si>
  <si>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</si>
  <si>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</si>
  <si>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</si>
  <si>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</si>
  <si>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</si>
  <si>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</si>
  <si>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</si>
  <si>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</si>
  <si>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</si>
  <si>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</si>
  <si>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</si>
  <si>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</si>
  <si>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</si>
  <si>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</si>
  <si>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</si>
  <si>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</si>
  <si>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</si>
  <si>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</si>
  <si>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</si>
  <si>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</si>
  <si>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</si>
  <si>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</si>
  <si>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</si>
  <si>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</si>
  <si>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</si>
  <si>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</si>
  <si>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</si>
  <si>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</si>
  <si>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</si>
  <si>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</si>
  <si>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</si>
  <si>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</si>
  <si>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</si>
  <si>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</si>
  <si>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</si>
  <si>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</si>
  <si>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</si>
  <si>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</si>
  <si>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</si>
  <si>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</si>
  <si>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</si>
  <si>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</si>
  <si>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</si>
  <si>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</si>
  <si>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</si>
  <si>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</si>
  <si>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</si>
  <si>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</si>
  <si>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</si>
  <si>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</si>
  <si>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</si>
  <si>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</si>
  <si>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</si>
  <si>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</si>
  <si>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</si>
  <si>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</si>
  <si>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</si>
  <si>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</si>
  <si>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</si>
  <si>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</si>
  <si>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</si>
  <si>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</si>
  <si>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</si>
  <si>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</si>
  <si>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</si>
  <si>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</si>
  <si>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</si>
  <si>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</si>
  <si>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</si>
  <si>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</si>
  <si>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</si>
  <si>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</si>
  <si>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</si>
  <si>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</si>
  <si>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</si>
  <si>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</si>
  <si>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</si>
  <si>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</si>
  <si>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</si>
  <si>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</si>
  <si>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</si>
  <si>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</si>
  <si>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</si>
  <si>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</si>
  <si>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</si>
  <si>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</si>
  <si>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</si>
  <si>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</si>
  <si>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</si>
  <si>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</si>
  <si>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</si>
  <si>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</si>
  <si>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</si>
  <si>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</si>
  <si>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</si>
  <si>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</si>
  <si>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</si>
  <si>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</si>
  <si>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</si>
  <si>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</si>
  <si>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</si>
  <si>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</si>
  <si>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</si>
  <si>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</si>
  <si>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</si>
  <si>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</si>
  <si>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</si>
  <si>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</si>
  <si>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</si>
  <si>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</si>
  <si>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</si>
  <si>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</si>
  <si>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</si>
  <si>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</si>
  <si>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</si>
  <si>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</si>
  <si>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</si>
  <si>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</si>
  <si>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</si>
  <si>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</si>
  <si>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</si>
  <si>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</si>
  <si>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</si>
  <si>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</si>
  <si>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</si>
  <si>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</si>
  <si>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</si>
  <si>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</si>
  <si>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</si>
  <si>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</si>
  <si>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</si>
  <si>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</si>
  <si>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</si>
  <si>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</si>
  <si>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</si>
  <si>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</si>
  <si>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</si>
  <si>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</si>
  <si>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</si>
  <si>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</si>
  <si>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</si>
  <si>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</si>
  <si>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</si>
  <si>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</si>
  <si>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</si>
  <si>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</si>
  <si>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</si>
  <si>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</si>
  <si>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</si>
  <si>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</si>
  <si>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</si>
  <si>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</si>
  <si>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</si>
  <si>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</si>
  <si>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</si>
  <si>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</si>
  <si>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</si>
  <si>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</si>
  <si>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</si>
  <si>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</si>
  <si>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</si>
  <si>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</si>
  <si>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</si>
  <si>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</si>
  <si>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</si>
  <si>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</si>
  <si>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</si>
  <si>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</si>
  <si>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</si>
  <si>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</si>
  <si>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</si>
  <si>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</si>
  <si>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</si>
  <si>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</si>
  <si>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</si>
  <si>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</si>
  <si>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</si>
  <si>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</si>
  <si>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</si>
  <si>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</si>
  <si>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</si>
  <si>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</si>
  <si>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</si>
  <si>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</si>
  <si>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</si>
  <si>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</si>
  <si>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</si>
  <si>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</si>
  <si>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</si>
  <si>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</si>
  <si>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</si>
  <si>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</si>
  <si>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</si>
  <si>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</si>
  <si>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</si>
  <si>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</si>
  <si>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</si>
  <si>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</si>
  <si>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</si>
  <si>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</si>
  <si>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</si>
  <si>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</si>
  <si>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</si>
  <si>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</si>
  <si>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</si>
  <si>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</si>
  <si>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</si>
  <si>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</si>
  <si>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</si>
  <si>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</si>
  <si>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</si>
  <si>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</si>
  <si>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</si>
  <si>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</si>
  <si>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</si>
  <si>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</si>
  <si>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</si>
  <si>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</si>
  <si>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</si>
  <si>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</si>
  <si>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</si>
  <si>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</si>
  <si>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</si>
  <si>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</si>
  <si>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</si>
  <si>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</si>
  <si>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</si>
  <si>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</si>
  <si>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</si>
  <si>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</si>
  <si>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</si>
  <si>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</si>
  <si>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</si>
  <si>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</si>
  <si>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</si>
  <si>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</si>
  <si>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</si>
  <si>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</si>
  <si>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</si>
  <si>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</si>
  <si>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</si>
  <si>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</si>
  <si>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</si>
  <si>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</si>
  <si>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</si>
  <si>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</si>
  <si>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</si>
  <si>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</si>
  <si>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</si>
  <si>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</si>
  <si>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</si>
  <si>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</si>
  <si>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</si>
  <si>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</si>
  <si>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</si>
  <si>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</si>
  <si>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</si>
  <si>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</si>
  <si>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</si>
  <si>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</si>
  <si>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</si>
  <si>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</si>
  <si>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</si>
  <si>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</si>
  <si>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</si>
  <si>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</si>
  <si>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</si>
  <si>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</si>
  <si>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</si>
  <si>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</si>
  <si>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</si>
  <si>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</si>
  <si>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</si>
  <si>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</si>
  <si>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</si>
  <si>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</si>
  <si>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</si>
  <si>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</si>
  <si>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</si>
  <si>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</si>
  <si>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</si>
  <si>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</si>
  <si>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</si>
  <si>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</si>
  <si>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</si>
  <si>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</si>
  <si>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</si>
  <si>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</si>
  <si>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</si>
  <si>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</si>
  <si>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</si>
  <si>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</si>
  <si>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</si>
  <si>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</si>
  <si>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</si>
  <si>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</si>
  <si>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</si>
  <si>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</si>
  <si>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</si>
  <si>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</si>
  <si>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</si>
  <si>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</si>
  <si>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</si>
  <si>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</si>
  <si>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</si>
  <si>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</si>
  <si>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</si>
  <si>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</si>
  <si>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</si>
  <si>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</si>
  <si>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</si>
  <si>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</si>
  <si>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</si>
  <si>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</si>
  <si>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</si>
  <si>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</si>
  <si>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</si>
  <si>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</si>
  <si>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</si>
  <si>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</si>
  <si>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</si>
  <si>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</si>
  <si>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</si>
  <si>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</si>
  <si>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</si>
  <si>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</si>
  <si>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</si>
  <si>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</si>
  <si>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</si>
  <si>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</si>
  <si>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</si>
  <si>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</si>
  <si>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</si>
  <si>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</si>
  <si>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</si>
  <si>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</si>
  <si>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</si>
  <si>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</si>
  <si>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</si>
  <si>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</si>
  <si>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</si>
  <si>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</si>
  <si>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</si>
  <si>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</si>
  <si>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</si>
  <si>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</si>
  <si>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</si>
  <si>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</si>
  <si>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</si>
  <si>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</si>
  <si>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</si>
  <si>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</si>
  <si>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</si>
  <si>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</si>
  <si>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</si>
  <si>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</si>
  <si>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</si>
  <si>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</si>
  <si>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</si>
  <si>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</si>
  <si>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</si>
  <si>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</si>
  <si>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</si>
  <si>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</si>
  <si>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</si>
  <si>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</si>
  <si>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</si>
  <si>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</si>
  <si>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</si>
  <si>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</si>
  <si>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</si>
  <si>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</si>
  <si>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</si>
  <si>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</si>
  <si>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</si>
  <si>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</si>
  <si>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</si>
  <si>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</si>
  <si>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</si>
  <si>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</si>
  <si>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</si>
  <si>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</si>
  <si>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</si>
  <si>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</si>
  <si>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</si>
  <si>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</si>
  <si>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</si>
  <si>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</si>
  <si>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</si>
  <si>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</si>
  <si>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</si>
  <si>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</si>
  <si>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</si>
  <si>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</si>
  <si>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</si>
  <si>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</si>
  <si>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</si>
  <si>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</si>
  <si>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</si>
  <si>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</si>
  <si>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</si>
  <si>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</si>
  <si>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</si>
  <si>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</si>
  <si>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</si>
  <si>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</si>
  <si>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</si>
  <si>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</si>
  <si>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</si>
  <si>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</si>
  <si>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</si>
  <si>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</si>
  <si>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</si>
  <si>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</si>
  <si>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</si>
  <si>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</si>
  <si>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</si>
  <si>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</si>
  <si>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</si>
  <si>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</si>
  <si>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</si>
  <si>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</si>
  <si>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</si>
  <si>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</si>
  <si>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</si>
  <si>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</si>
  <si>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</si>
  <si>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</si>
  <si>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</si>
  <si>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</si>
  <si>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</si>
  <si>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</si>
  <si>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</si>
  <si>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</si>
  <si>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</si>
  <si>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</si>
  <si>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</si>
  <si>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</si>
  <si>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</si>
  <si>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</si>
  <si>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</si>
  <si>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</si>
  <si>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</si>
  <si>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</si>
  <si>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</si>
  <si>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</si>
  <si>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</si>
  <si>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</si>
  <si>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</si>
  <si>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</si>
  <si>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</si>
  <si>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</si>
  <si>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</si>
  <si>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</si>
  <si>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</si>
  <si>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</si>
  <si>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</si>
  <si>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</si>
  <si>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</si>
  <si>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</si>
  <si>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</si>
  <si>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</si>
  <si>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</si>
  <si>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</si>
  <si>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</si>
  <si>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</si>
  <si>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</si>
  <si>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</si>
  <si>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</si>
  <si>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</si>
  <si>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</si>
  <si>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</si>
  <si>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</si>
  <si>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</si>
  <si>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</si>
  <si>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</si>
  <si>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</si>
  <si>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</si>
  <si>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</si>
  <si>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</si>
  <si>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</si>
  <si>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</si>
  <si>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</si>
  <si>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</si>
  <si>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</si>
  <si>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</si>
  <si>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</si>
  <si>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</si>
  <si>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</si>
  <si>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</si>
  <si>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</si>
  <si>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</si>
  <si>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</si>
  <si>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</si>
  <si>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</si>
  <si>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</si>
  <si>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</si>
  <si>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</si>
  <si>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</si>
  <si>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</si>
  <si>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</si>
  <si>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</si>
  <si>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</si>
  <si>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</si>
  <si>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</si>
  <si>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</si>
  <si>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</si>
  <si>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</si>
  <si>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</si>
  <si>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</si>
  <si>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</si>
  <si>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</si>
  <si>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</si>
  <si>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</si>
  <si>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</si>
  <si>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</si>
  <si>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</si>
  <si>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</si>
  <si>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</si>
  <si>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</si>
  <si>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</si>
  <si>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</si>
  <si>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</si>
  <si>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</si>
  <si>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</si>
  <si>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</si>
  <si>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</si>
  <si>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</si>
  <si>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</si>
  <si>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</si>
  <si>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</si>
  <si>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</si>
  <si>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</si>
  <si>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</si>
  <si>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</si>
  <si>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</si>
  <si>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</si>
  <si>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</si>
  <si>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</si>
  <si>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</si>
  <si>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</si>
  <si>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</si>
  <si>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</si>
  <si>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</si>
  <si>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</si>
  <si>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</si>
  <si>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</si>
  <si>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</si>
  <si>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</si>
  <si>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</si>
  <si>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</si>
  <si>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</si>
  <si>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</si>
  <si>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</si>
  <si>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</si>
  <si>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</si>
  <si>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</si>
  <si>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</si>
  <si>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</si>
  <si>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</si>
  <si>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</si>
  <si>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</si>
  <si>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</si>
  <si>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</si>
  <si>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</si>
  <si>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</si>
  <si>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</si>
  <si>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</si>
  <si>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</si>
  <si>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</si>
  <si>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</si>
  <si>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</si>
  <si>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</si>
  <si>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</si>
  <si>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</si>
  <si>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</si>
  <si>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</si>
  <si>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</si>
  <si>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</si>
  <si>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</si>
  <si>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</si>
  <si>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</si>
  <si>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</si>
  <si>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</si>
  <si>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</si>
  <si>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</si>
  <si>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</si>
  <si>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</si>
  <si>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</si>
  <si>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</si>
  <si>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</si>
  <si>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</si>
  <si>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</si>
  <si>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</si>
  <si>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</si>
  <si>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</si>
  <si>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</si>
  <si>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</si>
  <si>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</si>
  <si>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</si>
  <si>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</si>
  <si>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</si>
  <si>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</si>
  <si>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</si>
  <si>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</si>
  <si>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</si>
  <si>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</si>
  <si>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</si>
  <si>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</si>
  <si>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</si>
  <si>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</si>
  <si>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</si>
  <si>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</si>
  <si>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</si>
  <si>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</si>
  <si>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</si>
  <si>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</si>
  <si>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</si>
  <si>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</si>
  <si>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</si>
  <si>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</si>
  <si>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</si>
  <si>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</si>
  <si>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</si>
  <si>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</si>
  <si>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</si>
  <si>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</si>
  <si>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</si>
  <si>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</si>
  <si>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</si>
  <si>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</si>
  <si>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</si>
  <si>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</si>
  <si>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</si>
  <si>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</si>
  <si>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</si>
  <si>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</si>
  <si>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</si>
  <si>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</si>
  <si>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</si>
  <si>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</si>
  <si>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</si>
  <si>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</si>
  <si>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</si>
  <si>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</si>
  <si>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</si>
  <si>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</si>
  <si>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</si>
  <si>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</si>
  <si>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</si>
  <si>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</si>
  <si>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</si>
  <si>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</si>
  <si>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</si>
  <si>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</si>
  <si>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</si>
  <si>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</si>
  <si>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</si>
  <si>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</si>
  <si>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</si>
  <si>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</si>
  <si>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</si>
  <si>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</si>
  <si>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</si>
  <si>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</si>
  <si>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</si>
  <si>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</si>
  <si>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</si>
  <si>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</si>
  <si>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</si>
  <si>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</si>
  <si>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</si>
  <si>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</si>
  <si>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</si>
  <si>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</si>
  <si>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</si>
  <si>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</si>
  <si>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</si>
  <si>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</si>
  <si>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</si>
  <si>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</si>
  <si>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</si>
  <si>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</si>
  <si>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</si>
  <si>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</si>
  <si>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</si>
  <si>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</si>
  <si>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</si>
  <si>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</si>
  <si>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</si>
  <si>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</si>
  <si>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</si>
  <si>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</si>
  <si>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</si>
  <si>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</si>
  <si>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</si>
  <si>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</si>
  <si>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</si>
  <si>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</si>
  <si>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</si>
  <si>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</si>
  <si>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</si>
  <si>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</si>
  <si>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</si>
  <si>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</si>
  <si>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</si>
  <si>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</si>
  <si>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</si>
  <si>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</si>
  <si>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</si>
  <si>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</si>
  <si>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</si>
  <si>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</si>
  <si>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</si>
  <si>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</si>
  <si>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</si>
  <si>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</si>
  <si>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</si>
  <si>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</si>
  <si>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</si>
  <si>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</si>
  <si>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</si>
  <si>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</si>
  <si>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</si>
  <si>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</si>
  <si>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</si>
  <si>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</si>
  <si>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</si>
  <si>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</si>
  <si>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</si>
  <si>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</si>
  <si>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</si>
  <si>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</si>
  <si>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</si>
  <si>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</si>
  <si>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</si>
  <si>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</si>
  <si>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</si>
  <si>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</si>
  <si>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</si>
  <si>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</si>
  <si>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</si>
  <si>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</si>
  <si>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</si>
  <si>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</si>
  <si>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</si>
  <si>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</si>
  <si>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</si>
  <si>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</si>
  <si>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</si>
  <si>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</si>
  <si>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</si>
  <si>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</si>
  <si>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</si>
  <si>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</si>
  <si>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</si>
  <si>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</si>
  <si>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</si>
  <si>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</si>
  <si>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</si>
  <si>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</si>
  <si>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</si>
  <si>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</si>
  <si>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</si>
  <si>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</si>
  <si>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</si>
  <si>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</si>
  <si>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</si>
  <si>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</si>
  <si>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</si>
  <si>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</si>
  <si>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</si>
  <si>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</si>
  <si>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</si>
  <si>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</si>
  <si>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</si>
  <si>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</si>
  <si>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</si>
  <si>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</si>
  <si>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</si>
  <si>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</si>
  <si>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</si>
  <si>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</si>
  <si>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</si>
  <si>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</si>
  <si>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</si>
  <si>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</si>
  <si>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</si>
  <si>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</si>
  <si>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</si>
  <si>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</si>
  <si>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</si>
  <si>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</si>
  <si>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</si>
  <si>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</si>
  <si>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</si>
  <si>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</si>
  <si>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</si>
  <si>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</si>
  <si>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</si>
  <si>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</si>
  <si>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</si>
  <si>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</si>
  <si>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</si>
  <si>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</si>
  <si>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</si>
  <si>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</si>
  <si>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</si>
  <si>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</si>
  <si>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</si>
  <si>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</si>
  <si>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</si>
  <si>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</si>
  <si>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</si>
  <si>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</si>
  <si>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</si>
  <si>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</si>
  <si>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</si>
  <si>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</si>
  <si>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</si>
  <si>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</si>
  <si>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</si>
  <si>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</si>
  <si>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</si>
  <si>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</si>
  <si>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</si>
  <si>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</si>
  <si>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</si>
  <si>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</si>
  <si>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</si>
  <si>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</si>
  <si>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</si>
  <si>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</si>
  <si>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</si>
  <si>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</si>
  <si>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</si>
  <si>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</si>
  <si>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</si>
  <si>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</si>
  <si>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</si>
  <si>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</si>
  <si>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</si>
  <si>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</si>
  <si>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</si>
  <si>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</si>
  <si>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</si>
  <si>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</si>
  <si>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</si>
  <si>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</si>
  <si>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</si>
  <si>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</si>
  <si>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</si>
  <si>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</si>
  <si>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</si>
  <si>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</si>
  <si>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</si>
  <si>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</si>
  <si>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</si>
  <si>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</si>
  <si>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</si>
  <si>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</si>
  <si>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</si>
  <si>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</si>
  <si>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</si>
  <si>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</si>
  <si>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</si>
  <si>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</si>
  <si>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</si>
  <si>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</si>
  <si>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</si>
  <si>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</si>
  <si>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</si>
  <si>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</si>
  <si>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</si>
  <si>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</si>
  <si>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</si>
  <si>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</si>
  <si>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</si>
  <si>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</si>
  <si>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</si>
  <si>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</si>
  <si>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</si>
  <si>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</si>
  <si>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</si>
  <si>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</si>
  <si>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</si>
  <si>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</si>
  <si>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</si>
  <si>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</si>
  <si>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</si>
  <si>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</si>
  <si>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</si>
  <si>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</si>
  <si>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</si>
  <si>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</si>
  <si>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</si>
  <si>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</si>
  <si>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</si>
  <si>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</si>
  <si>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</si>
  <si>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</si>
  <si>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</si>
  <si>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</si>
  <si>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</si>
  <si>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</si>
  <si>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</si>
  <si>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</si>
  <si>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</si>
  <si>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</si>
  <si>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</si>
  <si>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</si>
  <si>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</si>
  <si>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</si>
  <si>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</si>
  <si>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</si>
  <si>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</si>
  <si>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</si>
  <si>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</si>
  <si>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</si>
  <si>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</si>
  <si>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</si>
  <si>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</si>
  <si>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</si>
  <si>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</si>
  <si>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</si>
  <si>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</si>
  <si>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</si>
  <si>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</si>
  <si>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</si>
  <si>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</si>
  <si>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</si>
  <si>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</si>
  <si>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</si>
  <si>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</si>
  <si>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</si>
  <si>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</si>
  <si>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</si>
  <si>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</si>
  <si>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</si>
  <si>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</si>
  <si>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</si>
  <si>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</si>
  <si>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</si>
  <si>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</si>
  <si>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</si>
  <si>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</si>
  <si>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</si>
  <si>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</si>
  <si>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</si>
  <si>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</si>
  <si>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</si>
  <si>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</si>
  <si>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</si>
  <si>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</si>
  <si>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</si>
  <si>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</si>
  <si>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</si>
  <si>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</si>
  <si>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</si>
  <si>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</si>
  <si>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</si>
  <si>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</si>
  <si>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</si>
  <si>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</si>
  <si>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</si>
  <si>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</si>
  <si>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</si>
  <si>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</si>
  <si>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</si>
  <si>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</si>
  <si>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</si>
  <si>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</si>
  <si>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</si>
  <si>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</si>
  <si>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</si>
  <si>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</si>
  <si>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</si>
  <si>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</si>
  <si>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</si>
  <si>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</si>
  <si>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</si>
  <si>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</si>
  <si>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</si>
  <si>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</si>
  <si>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</si>
  <si>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</si>
  <si>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</si>
  <si>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</si>
  <si>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</si>
  <si>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</si>
  <si>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</si>
  <si>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</si>
  <si>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</si>
  <si>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</si>
  <si>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</si>
  <si>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</si>
  <si>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</si>
  <si>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</si>
  <si>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</si>
  <si>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</si>
  <si>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</si>
  <si>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</si>
  <si>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</si>
  <si>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</si>
  <si>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</si>
  <si>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</si>
  <si>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</si>
  <si>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</si>
  <si>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</si>
  <si>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</si>
  <si>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</si>
  <si>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</si>
  <si>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</si>
  <si>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</si>
  <si>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</si>
  <si>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</si>
  <si>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</si>
  <si>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</si>
  <si>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</si>
  <si>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</si>
  <si>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</si>
  <si>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</si>
  <si>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</si>
  <si>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</si>
  <si>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</si>
  <si>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</si>
  <si>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</si>
  <si>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</si>
  <si>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</si>
  <si>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</si>
  <si>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</si>
  <si>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</si>
  <si>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</si>
  <si>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</si>
  <si>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</si>
  <si>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</si>
  <si>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</si>
  <si>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</si>
  <si>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</si>
  <si>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</si>
  <si>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</si>
  <si>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</si>
  <si>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</si>
  <si>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</si>
  <si>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</si>
  <si>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</si>
  <si>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</si>
  <si>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</si>
  <si>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</si>
  <si>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</si>
  <si>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</si>
  <si>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</si>
  <si>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</si>
  <si>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</si>
  <si>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</si>
  <si>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</si>
  <si>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</si>
  <si>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</si>
  <si>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</si>
  <si>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</si>
  <si>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</si>
  <si>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</si>
  <si>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</si>
  <si>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</si>
  <si>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</si>
  <si>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</si>
  <si>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</si>
  <si>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</si>
  <si>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</si>
  <si>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</si>
  <si>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</si>
  <si>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</si>
  <si>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</si>
  <si>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</si>
  <si>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</si>
  <si>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</si>
  <si>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</si>
  <si>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</si>
  <si>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</si>
  <si>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</si>
  <si>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</si>
  <si>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</si>
  <si>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</si>
  <si>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</si>
  <si>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</si>
  <si>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</si>
  <si>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</si>
  <si>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</si>
  <si>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</si>
  <si>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</si>
  <si>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</si>
  <si>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</si>
  <si>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</si>
  <si>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</si>
  <si>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</si>
  <si>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</si>
  <si>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</si>
  <si>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</si>
  <si>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</si>
  <si>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</si>
  <si>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</si>
  <si>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</si>
  <si>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</si>
  <si>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</si>
  <si>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</si>
  <si>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</si>
  <si>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</si>
  <si>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</si>
  <si>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</si>
  <si>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</si>
  <si>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</si>
  <si>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</si>
  <si>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</si>
  <si>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</si>
  <si>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</si>
  <si>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</si>
  <si>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</si>
  <si>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</si>
  <si>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</si>
  <si>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</si>
  <si>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</si>
  <si>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</si>
  <si>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</si>
  <si>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</si>
  <si>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</si>
  <si>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</si>
  <si>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</si>
  <si>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</si>
  <si>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</si>
  <si>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</si>
  <si>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</si>
  <si>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</si>
  <si>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</si>
  <si>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</si>
  <si>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</si>
  <si>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</si>
  <si>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</si>
  <si>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</si>
  <si>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</si>
  <si>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</si>
  <si>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</si>
  <si>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</si>
  <si>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</si>
  <si>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</si>
  <si>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</si>
  <si>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</si>
  <si>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</si>
  <si>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</si>
  <si>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</si>
  <si>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</si>
  <si>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</si>
  <si>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</si>
  <si>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</si>
  <si>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</si>
  <si>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</si>
  <si>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</si>
  <si>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</si>
  <si>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</si>
  <si>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</si>
  <si>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</si>
  <si>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</si>
  <si>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</si>
  <si>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</si>
  <si>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</si>
  <si>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</si>
  <si>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</si>
  <si>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</si>
  <si>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</si>
  <si>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</si>
  <si>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</si>
  <si>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</si>
  <si>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</si>
  <si>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</si>
  <si>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</si>
  <si>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</si>
  <si>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</si>
  <si>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</si>
  <si>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</si>
  <si>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</si>
  <si>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</si>
  <si>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</si>
  <si>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</si>
  <si>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</si>
  <si>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</si>
  <si>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</si>
  <si>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</si>
  <si>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</si>
  <si>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</si>
  <si>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</si>
  <si>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</si>
  <si>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</si>
  <si>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</si>
  <si>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</si>
  <si>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</si>
  <si>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</si>
  <si>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</si>
  <si>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</si>
  <si>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</si>
  <si>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</si>
  <si>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</si>
  <si>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</si>
  <si>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</si>
  <si>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</si>
  <si>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</si>
  <si>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</si>
  <si>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</si>
  <si>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</si>
  <si>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</si>
  <si>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</si>
  <si>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</si>
  <si>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</si>
  <si>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</si>
  <si>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</si>
  <si>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</si>
  <si>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</si>
  <si>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</si>
  <si>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</si>
  <si>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</si>
  <si>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</si>
  <si>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</si>
  <si>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</si>
  <si>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</si>
  <si>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</si>
  <si>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</si>
  <si>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</si>
  <si>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</si>
  <si>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</si>
  <si>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</si>
  <si>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</si>
  <si>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</si>
  <si>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</si>
  <si>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</si>
  <si>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</si>
  <si>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</si>
  <si>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</si>
  <si>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</si>
  <si>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</si>
  <si>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</si>
  <si>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</si>
  <si>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</si>
  <si>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</si>
  <si>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</si>
  <si>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</si>
  <si>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</si>
  <si>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</si>
  <si>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</si>
  <si>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</si>
  <si>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</si>
  <si>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</si>
  <si>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</si>
  <si>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</si>
  <si>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</si>
  <si>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</si>
  <si>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</si>
  <si>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</si>
  <si>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</si>
  <si>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</si>
  <si>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</si>
  <si>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</si>
  <si>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</si>
  <si>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</si>
  <si>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</si>
  <si>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</si>
  <si>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</si>
  <si>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</si>
  <si>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</si>
  <si>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</si>
  <si>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</si>
  <si>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</si>
  <si>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</si>
  <si>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</si>
  <si>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</si>
  <si>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</si>
  <si>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</si>
  <si>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</si>
  <si>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</si>
  <si>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</si>
  <si>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</si>
  <si>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</si>
  <si>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</si>
  <si>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</si>
  <si>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</si>
  <si>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</si>
  <si>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</si>
  <si>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</si>
  <si>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</si>
  <si>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</si>
  <si>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</si>
  <si>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</si>
  <si>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</si>
  <si>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</si>
  <si>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</si>
  <si>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</si>
  <si>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</si>
  <si>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</si>
  <si>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</si>
  <si>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</si>
  <si>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</si>
  <si>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</si>
  <si>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</si>
  <si>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</si>
  <si>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</si>
  <si>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</si>
  <si>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</si>
  <si>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</si>
  <si>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</si>
  <si>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</si>
  <si>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</si>
  <si>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</si>
  <si>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</si>
  <si>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</si>
  <si>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</si>
  <si>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</si>
  <si>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</si>
  <si>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</si>
  <si>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</si>
  <si>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</si>
  <si>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</si>
  <si>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</si>
  <si>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</si>
  <si>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</si>
  <si>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</si>
  <si>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</si>
  <si>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</si>
  <si>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</si>
  <si>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</si>
  <si>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</si>
  <si>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</si>
  <si>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</si>
  <si>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</si>
  <si>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</si>
  <si>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</si>
  <si>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</si>
  <si>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</si>
  <si>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</si>
  <si>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</si>
  <si>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</si>
  <si>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</si>
  <si>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</si>
  <si>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</si>
  <si>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</si>
  <si>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</si>
  <si>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</si>
  <si>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</si>
  <si>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</si>
  <si>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</si>
  <si>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</si>
  <si>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</si>
  <si>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</si>
  <si>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</si>
  <si>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</si>
  <si>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</si>
  <si>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</si>
  <si>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</si>
  <si>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</si>
  <si>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</si>
  <si>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</si>
  <si>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</si>
  <si>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</si>
  <si>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</si>
  <si>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</si>
  <si>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</si>
  <si>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</si>
  <si>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</si>
  <si>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</si>
  <si>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</si>
  <si>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</si>
  <si>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</si>
  <si>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</si>
  <si>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</si>
  <si>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</si>
  <si>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</si>
  <si>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</si>
  <si>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</si>
  <si>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</si>
  <si>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</si>
  <si>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</si>
  <si>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</si>
  <si>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</si>
  <si>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</si>
  <si>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</si>
  <si>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</si>
  <si>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</si>
  <si>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</si>
  <si>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</si>
  <si>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</si>
  <si>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</si>
  <si>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</si>
  <si>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</si>
  <si>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</si>
  <si>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</si>
  <si>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</si>
  <si>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</si>
  <si>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</si>
  <si>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</si>
  <si>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</si>
  <si>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</si>
  <si>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</si>
  <si>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</si>
  <si>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</si>
  <si>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</si>
  <si>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</si>
  <si>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</si>
  <si>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</si>
  <si>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</si>
  <si>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</si>
  <si>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</si>
  <si>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</si>
  <si>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</si>
  <si>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</si>
  <si>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</si>
  <si>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</si>
  <si>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</si>
  <si>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</si>
  <si>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</si>
  <si>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</si>
  <si>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</si>
  <si>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</si>
  <si>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</si>
  <si>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</si>
  <si>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</si>
  <si>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</si>
  <si>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</si>
  <si>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</si>
  <si>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</si>
  <si>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</si>
  <si>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</si>
  <si>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</si>
  <si>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</si>
  <si>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</si>
  <si>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</si>
  <si>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</si>
  <si>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</si>
  <si>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</si>
  <si>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</si>
  <si>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</si>
  <si>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</si>
  <si>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</si>
  <si>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</si>
  <si>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</si>
  <si>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</si>
  <si>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</si>
  <si>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</si>
  <si>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</si>
  <si>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</si>
  <si>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</si>
  <si>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</si>
  <si>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</si>
  <si>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</si>
  <si>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</si>
  <si>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</si>
  <si>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</si>
  <si>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</si>
  <si>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</si>
  <si>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</si>
  <si>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</si>
  <si>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</si>
  <si>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</si>
  <si>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</si>
  <si>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</si>
  <si>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</si>
  <si>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</si>
  <si>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</si>
  <si>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</si>
  <si>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</si>
  <si>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</si>
  <si>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</si>
  <si>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</si>
  <si>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</si>
  <si>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</si>
  <si>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</si>
  <si>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</si>
  <si>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</si>
  <si>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</si>
  <si>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</si>
  <si>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</si>
  <si>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</si>
  <si>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</si>
  <si>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</si>
  <si>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</si>
  <si>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</si>
  <si>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</si>
  <si>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</si>
  <si>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</si>
  <si>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</si>
  <si>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</si>
  <si>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</si>
  <si>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</si>
  <si>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</si>
  <si>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</si>
  <si>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</si>
  <si>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</si>
  <si>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</si>
  <si>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</si>
  <si>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</si>
  <si>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</si>
  <si>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</si>
  <si>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</si>
  <si>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</si>
  <si>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</si>
  <si>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</si>
  <si>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</si>
  <si>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</si>
  <si>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</si>
  <si>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</si>
  <si>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</si>
  <si>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</si>
  <si>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</si>
  <si>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</si>
  <si>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</si>
  <si>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</si>
  <si>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</si>
  <si>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</si>
  <si>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</si>
  <si>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</si>
  <si>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</si>
  <si>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</si>
  <si>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</si>
  <si>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</si>
  <si>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</si>
  <si>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</si>
  <si>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</si>
  <si>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</si>
  <si>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</si>
  <si>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</si>
  <si>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</si>
  <si>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</si>
  <si>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</si>
  <si>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</si>
  <si>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</si>
  <si>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</si>
  <si>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</si>
  <si>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</si>
  <si>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</si>
  <si>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</si>
  <si>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</si>
  <si>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</si>
  <si>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</si>
  <si>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</si>
  <si>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</si>
  <si>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</si>
  <si>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</si>
  <si>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</si>
  <si>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</si>
  <si>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</si>
  <si>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</si>
  <si>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</si>
  <si>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</si>
  <si>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</si>
  <si>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</si>
  <si>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</si>
  <si>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</si>
  <si>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</si>
  <si>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</si>
  <si>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</si>
  <si>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</si>
  <si>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</si>
  <si>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</si>
  <si>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</si>
  <si>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</si>
  <si>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</si>
  <si>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</si>
  <si>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</si>
  <si>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</si>
  <si>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</si>
  <si>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</si>
  <si>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</si>
  <si>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</si>
  <si>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</si>
  <si>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</si>
  <si>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</si>
  <si>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</si>
  <si>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</si>
  <si>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</si>
  <si>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</si>
  <si>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</si>
  <si>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</si>
  <si>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</si>
  <si>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</si>
  <si>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</si>
  <si>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</si>
  <si>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</si>
  <si>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</si>
  <si>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</si>
  <si>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</si>
  <si>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</si>
  <si>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</si>
  <si>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</si>
  <si>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</si>
  <si>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</si>
  <si>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</si>
  <si>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</si>
  <si>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</si>
  <si>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</si>
  <si>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</si>
  <si>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</si>
  <si>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</si>
  <si>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</si>
  <si>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</si>
  <si>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</si>
  <si>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</si>
  <si>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</si>
  <si>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</si>
  <si>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</si>
  <si>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</si>
  <si>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</si>
  <si>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</si>
  <si>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</si>
  <si>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</si>
  <si>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</si>
  <si>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</si>
  <si>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</si>
  <si>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</si>
  <si>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</si>
  <si>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</si>
  <si>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</si>
  <si>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</si>
  <si>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</si>
  <si>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</si>
  <si>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</si>
  <si>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</si>
  <si>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</si>
  <si>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</si>
  <si>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</si>
  <si>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</si>
  <si>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</si>
  <si>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</si>
  <si>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</si>
  <si>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</si>
  <si>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</si>
  <si>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</si>
  <si>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</si>
  <si>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</si>
  <si>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</si>
  <si>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</si>
  <si>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</si>
  <si>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</si>
  <si>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</si>
  <si>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</si>
  <si>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</si>
  <si>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</si>
  <si>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</si>
  <si>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</si>
  <si>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</si>
  <si>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</si>
  <si>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</si>
  <si>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</si>
  <si>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</si>
  <si>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</si>
  <si>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</si>
  <si>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</si>
  <si>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</si>
  <si>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</si>
  <si>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</si>
  <si>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</si>
  <si>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</si>
  <si>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</si>
  <si>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</si>
  <si>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</si>
  <si>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</si>
  <si>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</si>
  <si>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</si>
  <si>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</si>
  <si>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</si>
  <si>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</si>
  <si>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</si>
  <si>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</si>
  <si>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</si>
  <si>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</si>
  <si>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</si>
  <si>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</si>
  <si>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</si>
  <si>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</si>
  <si>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</si>
  <si>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</si>
  <si>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</si>
  <si>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</si>
  <si>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</si>
  <si>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</si>
  <si>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</si>
  <si>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</si>
  <si>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</si>
  <si>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</si>
  <si>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</si>
  <si>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</si>
  <si>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</si>
  <si>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</si>
  <si>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</si>
  <si>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</si>
  <si>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</si>
  <si>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</si>
  <si>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</si>
  <si>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</si>
  <si>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</si>
  <si>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</si>
  <si>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</si>
  <si>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</si>
  <si>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</si>
  <si>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</si>
  <si>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</si>
  <si>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</si>
  <si>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</si>
  <si>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</si>
  <si>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</si>
  <si>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</si>
  <si>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</si>
  <si>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</si>
  <si>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</si>
  <si>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</si>
  <si>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</si>
  <si>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</si>
  <si>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</si>
  <si>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</si>
  <si>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</si>
  <si>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</si>
  <si>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</si>
  <si>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</si>
  <si>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</si>
  <si>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</si>
  <si>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</si>
  <si>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</si>
  <si>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</si>
  <si>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</si>
  <si>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</si>
  <si>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</si>
  <si>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</si>
  <si>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</si>
  <si>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</si>
  <si>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</si>
  <si>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</si>
  <si>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</si>
  <si>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</si>
  <si>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</si>
  <si>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</si>
  <si>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</si>
  <si>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</si>
  <si>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</si>
  <si>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</si>
  <si>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</si>
  <si>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</si>
  <si>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</si>
  <si>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</si>
  <si>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</si>
  <si>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</si>
  <si>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</si>
  <si>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</si>
  <si>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</si>
  <si>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</si>
  <si>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</si>
  <si>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</si>
  <si>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</si>
  <si>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</si>
  <si>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</si>
  <si>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</si>
  <si>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</si>
  <si>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</si>
  <si>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</si>
  <si>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</si>
  <si>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</si>
  <si>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</si>
  <si>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</si>
  <si>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</si>
  <si>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</si>
  <si>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</si>
  <si>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</si>
  <si>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</si>
  <si>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</si>
  <si>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</si>
  <si>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</si>
  <si>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</si>
  <si>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</si>
  <si>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</si>
  <si>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</si>
  <si>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</si>
  <si>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</si>
  <si>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</si>
  <si>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</si>
  <si>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</si>
  <si>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</si>
  <si>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</si>
  <si>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</si>
  <si>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</si>
  <si>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</si>
  <si>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</si>
  <si>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</si>
  <si>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</si>
  <si>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</si>
  <si>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</si>
  <si>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</si>
  <si>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</si>
  <si>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</si>
  <si>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</si>
  <si>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</si>
  <si>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</si>
  <si>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</si>
  <si>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</si>
  <si>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</si>
  <si>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</si>
  <si>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</si>
  <si>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</si>
  <si>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</si>
  <si>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</si>
  <si>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</si>
  <si>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</si>
  <si>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</si>
  <si>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</si>
  <si>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</si>
  <si>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</si>
  <si>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</si>
  <si>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</si>
  <si>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</si>
  <si>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</si>
  <si>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</si>
  <si>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</si>
  <si>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</si>
  <si>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</si>
  <si>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</si>
  <si>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</si>
  <si>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</si>
  <si>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</si>
  <si>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</si>
  <si>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</si>
  <si>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</si>
  <si>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</si>
  <si>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</si>
  <si>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</si>
  <si>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</si>
  <si>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</si>
  <si>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</si>
  <si>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</si>
  <si>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</si>
  <si>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</si>
  <si>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</si>
  <si>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</si>
  <si>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</si>
  <si>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</si>
  <si>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</si>
  <si>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</si>
  <si>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</si>
  <si>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</si>
  <si>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</si>
  <si>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</si>
  <si>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</si>
  <si>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</si>
  <si>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</si>
  <si>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</si>
  <si>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</si>
  <si>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</si>
  <si>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</si>
  <si>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</si>
  <si>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</si>
  <si>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</si>
  <si>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</si>
  <si>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</si>
  <si>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</si>
  <si>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</si>
  <si>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</si>
  <si>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</si>
  <si>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</si>
  <si>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</si>
  <si>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</si>
  <si>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</si>
  <si>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</si>
  <si>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</si>
  <si>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</si>
  <si>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</si>
  <si>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</si>
  <si>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</si>
  <si>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</si>
  <si>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</si>
  <si>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</si>
  <si>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</si>
  <si>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</si>
  <si>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</si>
  <si>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</si>
  <si>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</si>
  <si>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</si>
  <si>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</si>
  <si>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</si>
  <si>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</si>
  <si>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</si>
  <si>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</si>
  <si>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</si>
  <si>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</si>
  <si>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</si>
  <si>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</si>
  <si>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</si>
  <si>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</si>
  <si>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</si>
  <si>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</si>
  <si>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</si>
  <si>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</si>
  <si>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</si>
  <si>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</si>
  <si>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</si>
  <si>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</si>
  <si>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</si>
  <si>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</si>
  <si>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</si>
  <si>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</si>
  <si>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</si>
  <si>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</si>
  <si>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</si>
  <si>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</si>
  <si>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</si>
  <si>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</si>
  <si>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</si>
  <si>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</si>
  <si>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</si>
  <si>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</si>
  <si>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</si>
  <si>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</si>
  <si>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</si>
  <si>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</si>
  <si>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</si>
  <si>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</si>
  <si>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</si>
  <si>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</si>
  <si>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</si>
  <si>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</si>
  <si>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</si>
  <si>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</si>
  <si>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</si>
  <si>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</si>
  <si>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</si>
  <si>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</si>
  <si>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</si>
  <si>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</si>
  <si>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</si>
  <si>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</si>
  <si>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</si>
  <si>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</si>
  <si>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</si>
  <si>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</si>
  <si>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</si>
  <si>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</si>
  <si>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</si>
  <si>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</si>
  <si>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</si>
  <si>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</si>
  <si>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</si>
  <si>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</si>
  <si>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</si>
  <si>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</si>
  <si>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</si>
  <si>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</si>
  <si>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</si>
  <si>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</si>
  <si>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</si>
  <si>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</si>
  <si>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</si>
  <si>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</si>
  <si>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</si>
  <si>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</si>
  <si>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</si>
  <si>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</si>
  <si>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</si>
  <si>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</si>
  <si>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</si>
  <si>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</si>
  <si>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</si>
  <si>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</si>
  <si>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</si>
  <si>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</si>
  <si>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</si>
  <si>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</si>
  <si>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</si>
  <si>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</si>
  <si>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</si>
  <si>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</si>
  <si>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</si>
  <si>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</si>
  <si>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</si>
  <si>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</si>
  <si>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</si>
  <si>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</si>
  <si>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</si>
  <si>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</si>
  <si>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</si>
  <si>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</si>
  <si>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</si>
  <si>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</si>
  <si>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</si>
  <si>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</si>
  <si>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</si>
  <si>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</si>
  <si>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</si>
  <si>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</si>
  <si>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</si>
  <si>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</si>
  <si>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</si>
  <si>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</si>
  <si>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</si>
  <si>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</si>
  <si>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</si>
  <si>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</si>
  <si>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</si>
  <si>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</si>
  <si>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</si>
  <si>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</si>
  <si>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</si>
  <si>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</si>
  <si>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</si>
  <si>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</si>
  <si>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</si>
  <si>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</si>
  <si>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</si>
  <si>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</si>
  <si>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</si>
  <si>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</si>
  <si>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</si>
  <si>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</si>
  <si>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</si>
  <si>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</si>
  <si>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</si>
  <si>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</si>
  <si>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</si>
  <si>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</si>
  <si>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</si>
  <si>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</si>
  <si>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</si>
  <si>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</si>
  <si>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</si>
  <si>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</si>
  <si>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</si>
  <si>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</si>
  <si>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</si>
  <si>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</si>
  <si>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</si>
  <si>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</si>
  <si>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</si>
  <si>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</si>
  <si>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</si>
  <si>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</si>
  <si>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</si>
  <si>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</si>
  <si>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</si>
  <si>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</si>
  <si>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</si>
  <si>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</si>
  <si>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</si>
  <si>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</si>
  <si>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</si>
  <si>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</si>
  <si>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</si>
  <si>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</si>
  <si>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</si>
  <si>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</si>
  <si>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</si>
  <si>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</si>
  <si>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</si>
  <si>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</si>
  <si>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</si>
  <si>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</si>
  <si>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</si>
  <si>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</si>
  <si>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</si>
  <si>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</si>
  <si>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</si>
  <si>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</si>
  <si>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</si>
  <si>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</si>
  <si>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</si>
  <si>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</si>
  <si>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</si>
  <si>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</si>
  <si>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</si>
  <si>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</si>
  <si>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</si>
  <si>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</si>
  <si>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</si>
  <si>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</si>
  <si>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</si>
  <si>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</si>
  <si>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</si>
  <si>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</si>
  <si>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</si>
  <si>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</si>
  <si>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</si>
  <si>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</si>
  <si>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</si>
  <si>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</si>
  <si>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</si>
  <si>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</si>
  <si>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</si>
  <si>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</si>
  <si>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</si>
  <si>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</si>
  <si>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</si>
  <si>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</si>
  <si>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</si>
  <si>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</si>
  <si>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</si>
  <si>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</si>
  <si>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</si>
  <si>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</si>
  <si>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</si>
  <si>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</si>
  <si>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</si>
  <si>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</si>
  <si>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</si>
  <si>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</si>
  <si>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</si>
  <si>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</si>
  <si>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</si>
  <si>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</si>
  <si>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</si>
  <si>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</si>
  <si>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</si>
  <si>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</si>
  <si>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</si>
  <si>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</si>
  <si>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</si>
  <si>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</si>
  <si>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</si>
  <si>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</si>
  <si>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</si>
  <si>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</si>
  <si>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</si>
  <si>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</si>
  <si>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</si>
  <si>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</si>
  <si>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</si>
  <si>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</si>
  <si>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</si>
  <si>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</si>
  <si>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</si>
  <si>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</si>
  <si>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</si>
  <si>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</si>
  <si>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</si>
  <si>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</si>
  <si>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</si>
  <si>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</si>
  <si>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</si>
  <si>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</si>
  <si>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</si>
  <si>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</si>
  <si>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</si>
  <si>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</si>
  <si>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</si>
  <si>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</si>
  <si>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</si>
  <si>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</si>
  <si>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</si>
  <si>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</si>
  <si>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</si>
  <si>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</si>
  <si>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</si>
  <si>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</si>
  <si>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</si>
  <si>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</si>
  <si>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</si>
  <si>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</si>
  <si>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</si>
  <si>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</si>
  <si>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</si>
  <si>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</si>
  <si>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</si>
  <si>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</si>
  <si>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</si>
  <si>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</si>
  <si>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</si>
  <si>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</si>
  <si>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</si>
  <si>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</si>
  <si>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</si>
  <si>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</si>
  <si>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</si>
  <si>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</si>
  <si>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</si>
  <si>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</si>
  <si>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</si>
  <si>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</si>
  <si>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</si>
  <si>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</si>
  <si>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</si>
  <si>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</si>
  <si>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</si>
  <si>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</si>
  <si>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</si>
  <si>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</si>
  <si>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</si>
  <si>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</si>
  <si>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</si>
  <si>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</si>
  <si>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</si>
  <si>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</si>
  <si>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</si>
  <si>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</si>
  <si>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</si>
  <si>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</si>
  <si>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</si>
  <si>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</si>
  <si>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</si>
  <si>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</si>
  <si>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</si>
  <si>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</si>
  <si>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</si>
  <si>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</si>
  <si>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</si>
  <si>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</si>
  <si>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</si>
  <si>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</si>
  <si>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</si>
  <si>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</si>
  <si>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</si>
  <si>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</si>
  <si>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</si>
  <si>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</si>
  <si>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</si>
  <si>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</si>
  <si>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</si>
  <si>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</si>
  <si>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</si>
  <si>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</si>
  <si>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</si>
  <si>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</si>
  <si>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</si>
  <si>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</si>
  <si>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</si>
  <si>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</si>
  <si>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</si>
  <si>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</si>
  <si>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</si>
  <si>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</si>
  <si>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</si>
  <si>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</si>
  <si>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</si>
  <si>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</si>
  <si>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</si>
  <si>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</si>
  <si>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</si>
  <si>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</si>
  <si>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</si>
  <si>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</si>
  <si>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</si>
  <si>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</si>
  <si>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</si>
  <si>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</si>
  <si>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</si>
  <si>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</si>
  <si>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</si>
  <si>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</si>
  <si>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</si>
  <si>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</si>
  <si>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</si>
  <si>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</si>
  <si>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</si>
  <si>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</si>
  <si>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</si>
  <si>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</si>
  <si>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</si>
  <si>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</si>
  <si>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</si>
  <si>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</si>
  <si>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</si>
  <si>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</si>
  <si>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</si>
  <si>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</si>
  <si>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</si>
  <si>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</si>
  <si>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</si>
  <si>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</si>
  <si>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</si>
  <si>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</si>
  <si>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</si>
  <si>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</si>
  <si>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</si>
  <si>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</si>
  <si>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</si>
  <si>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</si>
  <si>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</si>
  <si>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</si>
  <si>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</si>
  <si>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</si>
  <si>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</si>
  <si>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</si>
  <si>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</si>
  <si>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</si>
  <si>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</si>
  <si>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</si>
  <si>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</si>
  <si>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</si>
  <si>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</si>
  <si>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</si>
  <si>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</si>
  <si>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</si>
  <si>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</si>
  <si>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</si>
  <si>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</si>
  <si>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</si>
  <si>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</si>
  <si>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</si>
  <si>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</si>
  <si>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</si>
  <si>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</si>
  <si>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</si>
  <si>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</si>
  <si>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</si>
  <si>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</si>
  <si>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</si>
  <si>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</si>
  <si>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</si>
  <si>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</si>
  <si>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</si>
  <si>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</si>
  <si>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</si>
  <si>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</si>
  <si>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</si>
  <si>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</si>
  <si>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</si>
  <si>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</si>
  <si>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</si>
  <si>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</si>
  <si>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</si>
  <si>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</si>
  <si>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</si>
  <si>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</si>
  <si>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</si>
  <si>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</si>
  <si>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</si>
  <si>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</si>
  <si>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</si>
  <si>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</si>
  <si>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</si>
  <si>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</si>
  <si>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</si>
  <si>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</si>
  <si>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</si>
  <si>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</si>
  <si>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</si>
  <si>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</si>
  <si>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</si>
  <si>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</si>
  <si>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</si>
  <si>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</si>
  <si>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</si>
  <si>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</si>
  <si>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</si>
  <si>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</si>
  <si>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</si>
  <si>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</si>
  <si>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</si>
  <si>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</si>
  <si>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</si>
  <si>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</si>
  <si>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</si>
  <si>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</si>
  <si>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</si>
  <si>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</si>
  <si>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</si>
  <si>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</si>
  <si>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</si>
  <si>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</si>
  <si>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</si>
  <si>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</si>
  <si>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</si>
  <si>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</si>
  <si>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</si>
  <si>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</si>
  <si>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</si>
  <si>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</si>
  <si>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</si>
  <si>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</si>
  <si>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</si>
  <si>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</si>
  <si>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</si>
  <si>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</si>
  <si>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</si>
  <si>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</si>
  <si>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</si>
  <si>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</si>
  <si>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</si>
  <si>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</si>
  <si>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</si>
  <si>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</si>
  <si>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</si>
  <si>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</si>
  <si>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</si>
  <si>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</si>
  <si>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</si>
  <si>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</si>
  <si>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</si>
  <si>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</si>
  <si>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</si>
  <si>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</si>
  <si>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</si>
  <si>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</si>
  <si>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</si>
  <si>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</si>
  <si>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</si>
  <si>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</si>
  <si>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</si>
  <si>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</si>
  <si>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</si>
  <si>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</si>
  <si>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</si>
  <si>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</si>
  <si>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</si>
  <si>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</si>
  <si>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</si>
  <si>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</si>
  <si>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</si>
  <si>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</si>
  <si>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</si>
  <si>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</si>
  <si>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</si>
  <si>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</si>
  <si>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</si>
  <si>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</si>
  <si>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</si>
  <si>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</si>
  <si>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</si>
  <si>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</si>
  <si>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</si>
  <si>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</si>
  <si>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</si>
  <si>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</si>
  <si>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</si>
  <si>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</si>
  <si>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</si>
  <si>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</si>
  <si>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</si>
  <si>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</si>
  <si>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</si>
  <si>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</si>
  <si>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</si>
  <si>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</si>
  <si>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</si>
  <si>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</si>
  <si>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</si>
  <si>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</si>
  <si>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</si>
  <si>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</si>
  <si>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</si>
  <si>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</si>
  <si>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</si>
  <si>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</si>
  <si>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</si>
  <si>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</si>
  <si>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</si>
  <si>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</si>
  <si>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</si>
  <si>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</si>
  <si>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</si>
  <si>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</si>
  <si>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</si>
  <si>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</si>
  <si>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</si>
  <si>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</si>
  <si>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</si>
  <si>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</si>
  <si>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</si>
  <si>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</si>
  <si>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</si>
  <si>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</si>
  <si>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</si>
  <si>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</si>
  <si>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</si>
  <si>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</si>
  <si>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</si>
  <si>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</si>
  <si>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</si>
  <si>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</si>
  <si>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</si>
  <si>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</si>
  <si>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</si>
  <si>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</si>
  <si>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</si>
  <si>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</si>
  <si>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</si>
  <si>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</si>
  <si>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</si>
  <si>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</si>
  <si>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</si>
  <si>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</si>
  <si>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</si>
  <si>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</si>
  <si>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</si>
  <si>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</si>
  <si>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</si>
  <si>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</si>
  <si>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</si>
  <si>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</si>
  <si>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</si>
  <si>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</si>
  <si>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</si>
  <si>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</si>
  <si>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</si>
  <si>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</si>
  <si>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</si>
  <si>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</si>
  <si>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</si>
  <si>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</si>
  <si>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</si>
  <si>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</si>
  <si>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</si>
  <si>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</si>
  <si>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</si>
  <si>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</si>
  <si>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</si>
  <si>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</si>
  <si>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</si>
  <si>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</si>
  <si>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</si>
  <si>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</si>
  <si>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</si>
  <si>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</si>
  <si>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</si>
  <si>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</si>
  <si>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</si>
  <si>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</si>
  <si>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</si>
  <si>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</si>
  <si>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</si>
  <si>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</si>
  <si>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</si>
  <si>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</si>
  <si>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</si>
  <si>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</si>
  <si>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</si>
  <si>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</si>
  <si>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</si>
  <si>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</si>
  <si>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</si>
  <si>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</si>
  <si>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</si>
  <si>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</si>
  <si>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</si>
  <si>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</si>
  <si>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</si>
  <si>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</si>
  <si>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</si>
  <si>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</si>
  <si>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</si>
  <si>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</si>
  <si>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</si>
  <si>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</si>
  <si>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</si>
  <si>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</si>
  <si>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</si>
  <si>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</si>
  <si>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</si>
  <si>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</si>
  <si>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</si>
  <si>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</si>
  <si>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</si>
  <si>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</si>
  <si>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</si>
  <si>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</si>
  <si>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</si>
  <si>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</si>
  <si>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</si>
  <si>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</si>
  <si>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</si>
  <si>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</si>
  <si>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</si>
  <si>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</si>
  <si>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</si>
  <si>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</si>
  <si>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</si>
  <si>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</si>
  <si>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</si>
  <si>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</si>
  <si>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</si>
  <si>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</si>
  <si>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</si>
  <si>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</si>
  <si>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</si>
  <si>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</si>
  <si>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</si>
  <si>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</si>
  <si>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</si>
  <si>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</si>
  <si>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</si>
  <si>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</si>
  <si>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</si>
  <si>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</si>
  <si>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</si>
  <si>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</si>
  <si>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</si>
  <si>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</si>
  <si>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</si>
  <si>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</si>
  <si>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</si>
  <si>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</si>
  <si>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</si>
  <si>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</si>
  <si>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</si>
  <si>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</si>
  <si>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</si>
  <si>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</si>
  <si>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</si>
  <si>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</si>
  <si>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</si>
  <si>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</si>
  <si>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</si>
  <si>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</si>
  <si>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</si>
  <si>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</si>
  <si>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</si>
  <si>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</si>
  <si>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</si>
  <si>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</si>
  <si>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</si>
  <si>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</si>
  <si>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</si>
  <si>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</si>
  <si>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</si>
  <si>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</si>
  <si>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</si>
  <si>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</si>
  <si>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</si>
  <si>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</si>
  <si>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</si>
  <si>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</si>
  <si>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</si>
  <si>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</si>
  <si>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</si>
  <si>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</si>
  <si>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</si>
  <si>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</si>
  <si>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</si>
  <si>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</si>
  <si>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</si>
  <si>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</si>
  <si>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</si>
  <si>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</si>
  <si>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</si>
  <si>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</si>
  <si>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</si>
  <si>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</si>
  <si>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</si>
  <si>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</si>
  <si>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</si>
  <si>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</si>
  <si>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</si>
  <si>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</si>
  <si>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</si>
  <si>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</si>
  <si>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</si>
  <si>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</si>
  <si>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</si>
  <si>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</si>
  <si>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</si>
  <si>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</si>
  <si>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</si>
  <si>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</si>
  <si>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</si>
  <si>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</si>
  <si>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</si>
  <si>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</si>
  <si>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</si>
  <si>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</si>
  <si>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</si>
  <si>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</si>
  <si>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</si>
  <si>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</si>
  <si>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</si>
  <si>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</si>
  <si>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</si>
  <si>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</si>
  <si>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</si>
  <si>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</si>
  <si>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</si>
  <si>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</si>
  <si>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</si>
  <si>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</si>
  <si>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</si>
  <si>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</si>
  <si>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</si>
  <si>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</si>
  <si>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</si>
  <si>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</si>
  <si>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</si>
  <si>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</si>
  <si>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</si>
  <si>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</si>
  <si>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</si>
  <si>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</si>
  <si>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</si>
  <si>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</si>
  <si>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</si>
  <si>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</si>
  <si>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</si>
  <si>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</si>
  <si>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</si>
  <si>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</si>
  <si>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</si>
  <si>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</si>
  <si>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</si>
  <si>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</si>
  <si>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</si>
  <si>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</si>
  <si>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</si>
  <si>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</si>
  <si>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</si>
  <si>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</si>
  <si>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</si>
  <si>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</si>
  <si>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</si>
  <si>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</si>
  <si>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</si>
  <si>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</si>
  <si>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</si>
  <si>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</si>
  <si>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</si>
  <si>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</si>
  <si>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</si>
  <si>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</si>
  <si>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</si>
  <si>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</si>
  <si>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</si>
  <si>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</si>
  <si>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</si>
  <si>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</si>
  <si>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</si>
  <si>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</si>
  <si>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</si>
  <si>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</si>
  <si>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</si>
  <si>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</si>
  <si>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</si>
  <si>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</si>
  <si>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</si>
  <si>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</si>
  <si>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</si>
  <si>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</si>
  <si>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</si>
  <si>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</si>
  <si>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</si>
  <si>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</si>
  <si>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</si>
  <si>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</si>
  <si>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</si>
  <si>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</si>
  <si>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</si>
  <si>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</si>
  <si>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</si>
  <si>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</si>
  <si>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</si>
  <si>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</si>
  <si>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</si>
  <si>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</si>
  <si>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</si>
  <si>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</si>
  <si>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</si>
  <si>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</si>
  <si>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</si>
  <si>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</si>
  <si>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</si>
  <si>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</si>
  <si>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</si>
  <si>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</si>
  <si>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</si>
  <si>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</si>
  <si>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</si>
  <si>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</si>
  <si>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</si>
  <si>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</si>
  <si>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</si>
  <si>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</si>
  <si>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</si>
  <si>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</si>
  <si>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</si>
  <si>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</si>
  <si>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</si>
  <si>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</si>
  <si>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</si>
  <si>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</si>
  <si>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</si>
  <si>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</si>
  <si>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</si>
  <si>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</si>
  <si>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</si>
  <si>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</si>
  <si>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</si>
  <si>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</si>
  <si>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</si>
  <si>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</si>
  <si>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</si>
  <si>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</si>
  <si>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</si>
  <si>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</si>
  <si>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</si>
  <si>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</si>
  <si>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</si>
  <si>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</si>
  <si>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</si>
  <si>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</si>
  <si>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</si>
  <si>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</si>
  <si>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</si>
  <si>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</si>
  <si>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</si>
  <si>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</si>
  <si>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</si>
  <si>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</si>
  <si>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</si>
  <si>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</si>
  <si>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</si>
  <si>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</si>
  <si>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</si>
  <si>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</si>
  <si>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</si>
  <si>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</si>
  <si>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</si>
  <si>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</si>
  <si>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</si>
  <si>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</si>
  <si>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</si>
  <si>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</si>
  <si>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</si>
  <si>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</si>
  <si>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</si>
  <si>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</si>
  <si>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</si>
  <si>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</si>
  <si>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</si>
  <si>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</si>
  <si>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</si>
  <si>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</si>
  <si>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</si>
  <si>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</si>
  <si>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</si>
  <si>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</si>
  <si>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</si>
  <si>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</si>
  <si>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</si>
  <si>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</si>
  <si>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</si>
  <si>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</si>
  <si>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</si>
  <si>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</si>
  <si>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</si>
  <si>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</si>
  <si>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</si>
  <si>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</si>
  <si>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</si>
  <si>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</si>
  <si>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</si>
  <si>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</si>
  <si>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</si>
  <si>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</si>
  <si>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</si>
  <si>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</si>
  <si>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</si>
  <si>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</si>
  <si>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</si>
  <si>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</si>
  <si>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</si>
  <si>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</si>
  <si>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</si>
  <si>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</si>
  <si>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</si>
  <si>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</si>
  <si>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</si>
  <si>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</si>
  <si>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</si>
  <si>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</si>
  <si>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</si>
  <si>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</si>
  <si>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</si>
  <si>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</si>
  <si>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</si>
  <si>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</si>
  <si>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</si>
  <si>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</si>
  <si>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</si>
  <si>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</si>
  <si>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</si>
  <si>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</si>
  <si>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</si>
  <si>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</si>
  <si>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</si>
  <si>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</si>
  <si>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</si>
  <si>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</si>
  <si>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</si>
  <si>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</si>
  <si>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</si>
  <si>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</si>
  <si>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</si>
  <si>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</si>
  <si>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</si>
  <si>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</si>
  <si>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</si>
  <si>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</si>
  <si>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</si>
  <si>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</si>
  <si>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</si>
  <si>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</si>
  <si>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</si>
  <si>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</si>
  <si>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</si>
  <si>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</si>
  <si>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</si>
  <si>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</si>
  <si>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</si>
  <si>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</si>
  <si>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</si>
  <si>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</si>
  <si>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</si>
  <si>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</si>
  <si>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</si>
  <si>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</si>
  <si>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</si>
  <si>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</si>
  <si>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</si>
  <si>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</si>
  <si>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</si>
  <si>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</si>
  <si>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</si>
  <si>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</si>
  <si>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</si>
  <si>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</si>
  <si>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</si>
  <si>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</si>
  <si>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</si>
  <si>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</si>
  <si>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</si>
  <si>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</si>
  <si>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</si>
  <si>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</si>
  <si>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</si>
  <si>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</si>
  <si>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</si>
  <si>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</si>
  <si>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</si>
  <si>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</si>
  <si>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</si>
  <si>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</si>
  <si>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</si>
  <si>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</si>
  <si>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</si>
  <si>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</si>
  <si>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</si>
  <si>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</si>
  <si>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</si>
  <si>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</si>
  <si>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</si>
  <si>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</si>
  <si>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</si>
  <si>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</si>
  <si>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</si>
  <si>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</si>
  <si>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</si>
  <si>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</si>
  <si>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</si>
  <si>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</si>
  <si>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</si>
  <si>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</si>
  <si>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</si>
  <si>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</si>
  <si>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</si>
  <si>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</si>
  <si>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</si>
  <si>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</si>
  <si>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</si>
  <si>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</si>
  <si>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</si>
  <si>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</si>
  <si>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</si>
  <si>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</si>
  <si>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</si>
  <si>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</si>
  <si>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</si>
  <si>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</si>
  <si>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</si>
  <si>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</si>
  <si>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</si>
  <si>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</si>
  <si>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</si>
  <si>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</si>
  <si>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</si>
  <si>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</si>
  <si>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</si>
  <si>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</si>
  <si>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</si>
  <si>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</si>
  <si>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</si>
  <si>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</si>
  <si>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</si>
  <si>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</si>
  <si>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</si>
  <si>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</si>
  <si>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</si>
  <si>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</si>
  <si>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</si>
  <si>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</si>
  <si>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</si>
  <si>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</si>
  <si>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</si>
  <si>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</si>
  <si>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</si>
  <si>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</si>
  <si>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</si>
  <si>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</si>
  <si>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</si>
  <si>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</si>
  <si>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</si>
  <si>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</si>
  <si>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</si>
  <si>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</si>
  <si>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</si>
  <si>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</si>
  <si>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</si>
  <si>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</si>
  <si>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</si>
  <si>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</si>
  <si>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</si>
  <si>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</si>
  <si>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</si>
  <si>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</si>
  <si>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</si>
  <si>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</si>
  <si>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</si>
  <si>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</si>
  <si>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</si>
  <si>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</si>
  <si>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</si>
  <si>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</si>
  <si>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</si>
  <si>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</si>
  <si>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</si>
  <si>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</si>
  <si>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</si>
  <si>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</si>
  <si>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</si>
  <si>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</si>
  <si>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</si>
  <si>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</si>
  <si>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</si>
  <si>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</si>
  <si>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</si>
  <si>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</si>
  <si>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</si>
  <si>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</si>
  <si>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</si>
  <si>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</si>
  <si>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</si>
  <si>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</si>
  <si>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</si>
  <si>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</si>
  <si>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</si>
  <si>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</si>
  <si>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</si>
  <si>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</si>
  <si>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</si>
  <si>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</si>
  <si>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</si>
  <si>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</si>
  <si>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</si>
  <si>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</si>
  <si>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</si>
  <si>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</si>
  <si>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</si>
  <si>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</si>
  <si>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</si>
  <si>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</si>
  <si>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</si>
  <si>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</si>
  <si>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</si>
  <si>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</si>
  <si>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</si>
  <si>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</si>
  <si>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</si>
  <si>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</si>
  <si>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</si>
  <si>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</si>
  <si>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</si>
  <si>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</si>
  <si>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</si>
  <si>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</si>
  <si>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</si>
  <si>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</si>
  <si>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</si>
  <si>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</si>
  <si>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</si>
  <si>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</si>
  <si>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</si>
  <si>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</si>
  <si>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</si>
  <si>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</si>
  <si>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</si>
  <si>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</si>
  <si>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</si>
  <si>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</si>
  <si>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</si>
  <si>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</si>
  <si>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</si>
  <si>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</si>
  <si>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</si>
  <si>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</si>
  <si>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</si>
  <si>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</si>
  <si>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</si>
  <si>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</si>
  <si>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</si>
  <si>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</si>
  <si>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</si>
  <si>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</si>
  <si>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</si>
  <si>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</si>
  <si>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</si>
  <si>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</si>
  <si>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</si>
  <si>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</si>
  <si>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</si>
  <si>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</si>
  <si>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</si>
  <si>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</si>
  <si>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</si>
  <si>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</si>
  <si>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</si>
  <si>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</si>
  <si>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</si>
  <si>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</si>
  <si>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</si>
  <si>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</si>
  <si>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</si>
  <si>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</si>
  <si>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</si>
  <si>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</si>
  <si>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</si>
  <si>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</si>
  <si>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</si>
  <si>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</si>
  <si>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</si>
  <si>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</si>
  <si>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</si>
  <si>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</si>
  <si>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</si>
  <si>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</si>
  <si>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</si>
  <si>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</si>
  <si>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</si>
  <si>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</si>
  <si>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</si>
  <si>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</si>
  <si>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</si>
  <si>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</si>
  <si>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</si>
  <si>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</si>
  <si>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</si>
  <si>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</si>
  <si>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</si>
  <si>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</si>
  <si>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</si>
  <si>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</si>
  <si>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</si>
  <si>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</si>
  <si>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</si>
  <si>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</si>
  <si>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</si>
  <si>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</si>
  <si>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</si>
  <si>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</si>
  <si>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</si>
  <si>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</si>
  <si>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</si>
  <si>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</si>
  <si>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</si>
  <si>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</si>
  <si>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</si>
  <si>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</si>
  <si>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</si>
  <si>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</si>
  <si>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</si>
  <si>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</si>
  <si>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</si>
  <si>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</si>
  <si>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</si>
  <si>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</si>
  <si>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</si>
  <si>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</si>
  <si>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</si>
  <si>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</si>
  <si>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</si>
  <si>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</si>
  <si>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</si>
  <si>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</si>
  <si>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</si>
  <si>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</si>
  <si>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</si>
  <si>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</si>
  <si>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</si>
  <si>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</si>
  <si>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</si>
  <si>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</si>
  <si>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</si>
  <si>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</si>
  <si>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</si>
  <si>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</si>
  <si>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</si>
  <si>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</si>
  <si>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</si>
  <si>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</si>
  <si>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</si>
  <si>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</si>
  <si>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</si>
  <si>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</si>
  <si>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</si>
  <si>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</si>
  <si>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</si>
  <si>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</si>
  <si>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</si>
  <si>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</si>
  <si>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</si>
  <si>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</si>
  <si>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</si>
  <si>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</si>
  <si>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</si>
  <si>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</si>
  <si>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</si>
  <si>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</si>
  <si>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</si>
  <si>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</si>
  <si>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</si>
  <si>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</si>
  <si>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</si>
  <si>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</si>
  <si>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</si>
  <si>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</si>
  <si>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</si>
  <si>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</si>
  <si>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</si>
  <si>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</si>
  <si>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</si>
  <si>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</si>
  <si>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</si>
  <si>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</si>
  <si>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</si>
  <si>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</si>
  <si>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</si>
  <si>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</si>
  <si>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</si>
  <si>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</si>
  <si>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</si>
  <si>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</si>
  <si>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</si>
  <si>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</si>
  <si>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</si>
  <si>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</si>
  <si>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</si>
  <si>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</si>
  <si>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</si>
  <si>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</si>
  <si>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</si>
  <si>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</si>
  <si>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</si>
  <si>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</si>
  <si>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</si>
  <si>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</si>
  <si>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</si>
  <si>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</si>
  <si>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</si>
  <si>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</si>
  <si>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</si>
  <si>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</si>
  <si>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</si>
  <si>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</si>
  <si>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</si>
  <si>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</si>
  <si>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</si>
  <si>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</si>
  <si>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</si>
  <si>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</si>
  <si>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</si>
  <si>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</si>
  <si>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</si>
  <si>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</si>
  <si>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</si>
  <si>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</si>
  <si>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</si>
  <si>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</si>
  <si>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</si>
  <si>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</si>
  <si>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</si>
  <si>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</si>
  <si>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</si>
  <si>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</si>
  <si>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</si>
  <si>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</si>
  <si>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</si>
  <si>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</si>
  <si>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</si>
  <si>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</si>
  <si>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</si>
  <si>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</si>
  <si>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</si>
  <si>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</si>
  <si>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</si>
  <si>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</si>
  <si>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</si>
  <si>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</si>
  <si>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</si>
  <si>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</si>
  <si>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</si>
  <si>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</si>
  <si>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</si>
  <si>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</si>
  <si>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</si>
  <si>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</si>
  <si>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</si>
  <si>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</si>
  <si>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</si>
  <si>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</si>
  <si>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</si>
  <si>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</si>
  <si>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</si>
  <si>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</si>
  <si>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</si>
  <si>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</si>
  <si>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</si>
  <si>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</si>
  <si>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</si>
  <si>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</si>
  <si>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</si>
  <si>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</si>
  <si>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</si>
  <si>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</si>
  <si>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</si>
  <si>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</si>
  <si>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</si>
  <si>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</si>
  <si>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</si>
  <si>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</si>
  <si>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</si>
  <si>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</si>
  <si>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</si>
  <si>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</si>
  <si>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</si>
  <si>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</si>
  <si>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</si>
  <si>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</si>
  <si>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</si>
  <si>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</si>
  <si>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</si>
  <si>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</si>
  <si>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</si>
  <si>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</si>
  <si>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</si>
  <si>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</si>
  <si>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</si>
  <si>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</si>
  <si>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</si>
  <si>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</si>
  <si>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</si>
  <si>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</si>
  <si>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</si>
  <si>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</si>
  <si>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</si>
  <si>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</si>
  <si>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</si>
  <si>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</si>
  <si>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</si>
  <si>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</si>
  <si>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</si>
  <si>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</si>
  <si>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</si>
  <si>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</si>
  <si>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</si>
  <si>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</si>
  <si>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</si>
  <si>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</si>
  <si>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</si>
  <si>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</si>
  <si>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</si>
  <si>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</si>
  <si>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</si>
  <si>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</si>
  <si>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</si>
  <si>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</si>
  <si>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</si>
  <si>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</si>
  <si>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</si>
  <si>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</si>
  <si>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</si>
  <si>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</si>
  <si>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</si>
  <si>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</si>
  <si>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</si>
  <si>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</si>
  <si>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</si>
  <si>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</si>
  <si>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</si>
  <si>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</si>
  <si>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</si>
  <si>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</si>
  <si>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</si>
  <si>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</si>
  <si>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</si>
  <si>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</si>
  <si>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</si>
  <si>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</si>
  <si>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</si>
  <si>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</si>
  <si>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</si>
  <si>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</si>
  <si>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</si>
  <si>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</si>
  <si>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</si>
  <si>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</si>
  <si>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</si>
  <si>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</si>
  <si>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</si>
  <si>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</si>
  <si>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</si>
  <si>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</si>
  <si>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</si>
  <si>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</si>
  <si>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</si>
  <si>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</si>
  <si>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</si>
  <si>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</si>
  <si>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</si>
  <si>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</si>
  <si>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</si>
  <si>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</si>
  <si>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</si>
  <si>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</si>
  <si>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</si>
  <si>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</si>
  <si>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</si>
  <si>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</si>
  <si>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</si>
  <si>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</si>
  <si>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</si>
  <si>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</si>
  <si>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</si>
  <si>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</si>
  <si>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</si>
  <si>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</si>
  <si>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</si>
  <si>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</si>
  <si>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</si>
  <si>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</si>
  <si>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</si>
  <si>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</si>
  <si>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</si>
  <si>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</si>
  <si>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</si>
  <si>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</si>
  <si>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</si>
  <si>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</si>
  <si>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</si>
  <si>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</si>
  <si>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</si>
  <si>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</si>
  <si>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</si>
  <si>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</si>
  <si>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</si>
  <si>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</si>
  <si>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</si>
  <si>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</si>
  <si>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</si>
  <si>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</si>
  <si>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</si>
  <si>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</si>
  <si>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</si>
  <si>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</si>
  <si>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</si>
  <si>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</si>
  <si>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</si>
  <si>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</si>
  <si>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</si>
  <si>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</si>
  <si>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</si>
  <si>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</si>
  <si>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</si>
  <si>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</si>
  <si>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</si>
  <si>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</si>
  <si>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</si>
  <si>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</si>
  <si>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</si>
  <si>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</si>
  <si>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</si>
  <si>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</si>
  <si>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</si>
  <si>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</si>
  <si>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</si>
  <si>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</si>
  <si>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</si>
  <si>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</si>
  <si>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</si>
  <si>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</si>
  <si>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</si>
  <si>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</si>
  <si>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</si>
  <si>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</si>
  <si>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</si>
  <si>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</si>
  <si>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</si>
  <si>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</si>
  <si>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</si>
  <si>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</si>
  <si>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</si>
  <si>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</si>
  <si>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</si>
  <si>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</si>
  <si>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</si>
  <si>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</si>
  <si>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</si>
  <si>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</si>
  <si>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</si>
  <si>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</si>
  <si>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</si>
  <si>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</si>
  <si>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</si>
  <si>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</si>
  <si>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</si>
  <si>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</si>
  <si>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</si>
  <si>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</si>
  <si>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</si>
  <si>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</si>
  <si>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</si>
  <si>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</si>
  <si>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</si>
  <si>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</si>
  <si>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</si>
  <si>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</si>
  <si>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</si>
  <si>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</si>
  <si>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</si>
  <si>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</si>
  <si>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</si>
  <si>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</si>
  <si>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</si>
  <si>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</si>
  <si>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</si>
  <si>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</si>
  <si>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</si>
  <si>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</si>
  <si>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</si>
  <si>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</si>
  <si>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</si>
  <si>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</si>
  <si>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</si>
  <si>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</si>
  <si>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</si>
  <si>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</si>
  <si>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</si>
  <si>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</si>
  <si>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</si>
  <si>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</si>
  <si>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</si>
  <si>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</si>
  <si>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</si>
  <si>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</si>
  <si>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</si>
  <si>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</si>
  <si>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</si>
  <si>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</si>
  <si>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</si>
  <si>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</si>
  <si>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</si>
  <si>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</si>
  <si>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</si>
  <si>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</si>
  <si>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</si>
  <si>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</si>
  <si>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</si>
  <si>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</si>
  <si>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</si>
  <si>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</si>
  <si>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</si>
  <si>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</si>
  <si>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</si>
  <si>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</si>
  <si>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</si>
  <si>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</si>
  <si>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</si>
  <si>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</si>
  <si>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</si>
  <si>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</si>
  <si>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</si>
  <si>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</si>
  <si>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</si>
  <si>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</si>
  <si>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</si>
  <si>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</si>
  <si>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</si>
  <si>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</si>
  <si>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</si>
  <si>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</si>
  <si>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</si>
  <si>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</si>
  <si>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</si>
  <si>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</si>
  <si>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</si>
  <si>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</si>
  <si>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</si>
  <si>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</si>
  <si>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</si>
  <si>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</si>
  <si>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</si>
  <si>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</si>
  <si>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</si>
  <si>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</si>
  <si>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</si>
  <si>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</si>
  <si>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</si>
  <si>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</si>
  <si>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</si>
  <si>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</si>
  <si>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</si>
  <si>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</si>
  <si>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</si>
  <si>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</si>
  <si>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</si>
  <si>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</si>
  <si>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</si>
  <si>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</si>
  <si>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</si>
  <si>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</si>
  <si>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</si>
  <si>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</si>
  <si>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</si>
  <si>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</si>
  <si>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</si>
  <si>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</si>
  <si>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</si>
  <si>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</si>
  <si>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</si>
  <si>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</si>
  <si>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</si>
  <si>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</si>
  <si>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</si>
  <si>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</si>
  <si>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</si>
  <si>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</si>
  <si>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</si>
  <si>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</si>
  <si>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</si>
  <si>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</si>
  <si>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</si>
  <si>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</si>
  <si>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</si>
  <si>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</si>
  <si>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</si>
  <si>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</si>
  <si>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</si>
  <si>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</si>
  <si>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</si>
  <si>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</si>
  <si>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</si>
  <si>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</si>
  <si>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</si>
  <si>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</si>
  <si>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</si>
  <si>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</si>
  <si>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</si>
  <si>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</si>
  <si>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</si>
  <si>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</si>
  <si>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</si>
  <si>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</si>
  <si>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</si>
  <si>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</si>
  <si>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</si>
  <si>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</si>
  <si>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</si>
  <si>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</si>
  <si>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</si>
  <si>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</si>
  <si>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</si>
  <si>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</si>
  <si>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</si>
  <si>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</si>
  <si>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</si>
  <si>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</si>
  <si>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</si>
  <si>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</si>
  <si>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</si>
  <si>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</si>
  <si>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</si>
  <si>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</si>
  <si>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</si>
  <si>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</si>
  <si>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</si>
  <si>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</si>
  <si>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</si>
  <si>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</si>
  <si>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</si>
  <si>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</si>
  <si>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</si>
  <si>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</si>
  <si>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</si>
  <si>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</si>
  <si>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</si>
  <si>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</si>
  <si>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</si>
  <si>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</si>
  <si>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</si>
  <si>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</si>
  <si>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</si>
  <si>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</si>
  <si>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</si>
  <si>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</si>
  <si>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</si>
  <si>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</si>
  <si>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</si>
  <si>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</si>
  <si>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</si>
  <si>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</si>
  <si>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</si>
  <si>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</si>
  <si>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</si>
  <si>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</si>
  <si>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</si>
  <si>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</si>
  <si>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</si>
  <si>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</si>
  <si>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</si>
  <si>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</si>
  <si>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</si>
  <si>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</si>
  <si>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</si>
  <si>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</si>
  <si>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</si>
  <si>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</si>
  <si>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</si>
  <si>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</si>
  <si>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</si>
  <si>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</si>
  <si>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</si>
  <si>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</si>
  <si>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</si>
  <si>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</si>
  <si>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</si>
  <si>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</si>
  <si>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</si>
  <si>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</si>
  <si>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</si>
  <si>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</si>
  <si>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</si>
  <si>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</si>
  <si>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</si>
  <si>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</si>
  <si>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</si>
  <si>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</si>
  <si>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</si>
  <si>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</si>
  <si>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</si>
  <si>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</si>
  <si>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</si>
  <si>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</si>
  <si>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</si>
  <si>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</si>
  <si>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</si>
  <si>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</si>
  <si>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</si>
  <si>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</si>
  <si>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</si>
  <si>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</si>
  <si>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</si>
  <si>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</si>
  <si>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</si>
  <si>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</si>
  <si>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</si>
  <si>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</si>
  <si>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</si>
  <si>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</si>
  <si>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</si>
  <si>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</si>
  <si>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</si>
  <si>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</si>
  <si>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</si>
  <si>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</si>
  <si>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</si>
  <si>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</si>
  <si>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</si>
  <si>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</si>
  <si>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</si>
  <si>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</si>
  <si>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</si>
  <si>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</si>
  <si>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</si>
  <si>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</si>
  <si>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</si>
  <si>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</si>
  <si>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</si>
  <si>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</si>
  <si>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</si>
  <si>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</si>
  <si>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</si>
  <si>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</si>
  <si>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</si>
  <si>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</si>
  <si>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</si>
  <si>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</si>
  <si>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</si>
  <si>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</si>
  <si>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</si>
  <si>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</si>
  <si>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</si>
  <si>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</si>
  <si>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</si>
  <si>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</si>
  <si>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</si>
  <si>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</si>
  <si>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</si>
  <si>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</si>
  <si>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</si>
  <si>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</si>
  <si>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</si>
  <si>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</si>
  <si>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</si>
  <si>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</si>
  <si>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</si>
  <si>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</si>
  <si>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</si>
  <si>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</si>
  <si>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</si>
  <si>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</si>
  <si>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</si>
  <si>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</si>
  <si>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</si>
  <si>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</si>
  <si>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</si>
  <si>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</si>
  <si>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</si>
  <si>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</si>
  <si>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</si>
  <si>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</si>
  <si>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</si>
  <si>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</si>
  <si>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</si>
  <si>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</si>
  <si>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</si>
  <si>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</si>
  <si>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</si>
  <si>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</si>
  <si>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</si>
  <si>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</si>
  <si>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</si>
  <si>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</si>
  <si>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</si>
  <si>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</si>
  <si>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</si>
  <si>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</si>
  <si>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</si>
  <si>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</si>
  <si>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</si>
  <si>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</si>
  <si>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</si>
  <si>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</si>
  <si>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</si>
  <si>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</si>
  <si>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</si>
  <si>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</si>
  <si>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</si>
  <si>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</si>
  <si>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</si>
  <si>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</si>
  <si>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</si>
  <si>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</si>
  <si>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</si>
  <si>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</si>
  <si>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</si>
  <si>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</si>
  <si>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</si>
  <si>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</si>
  <si>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</si>
  <si>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</si>
  <si>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</si>
  <si>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</si>
  <si>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</si>
  <si>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</si>
  <si>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</si>
  <si>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</si>
  <si>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</si>
  <si>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</si>
  <si>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</si>
  <si>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</si>
  <si>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</si>
  <si>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</si>
  <si>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</si>
  <si>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</si>
  <si>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</si>
  <si>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</si>
  <si>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</si>
  <si>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</si>
  <si>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</si>
  <si>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</si>
  <si>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</si>
  <si>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</si>
  <si>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</si>
  <si>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</si>
  <si>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</si>
  <si>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</si>
  <si>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</si>
  <si>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</si>
  <si>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</si>
  <si>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</si>
  <si>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</si>
  <si>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</si>
  <si>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</si>
  <si>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</si>
  <si>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</si>
  <si>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</si>
  <si>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</si>
  <si>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</si>
  <si>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</si>
  <si>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</si>
  <si>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</si>
  <si>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</si>
  <si>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</si>
  <si>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</si>
  <si>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</si>
  <si>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</si>
  <si>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</si>
  <si>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</si>
  <si>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</si>
  <si>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</si>
  <si>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</si>
  <si>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</si>
  <si>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</si>
  <si>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</si>
  <si>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</si>
  <si>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</si>
  <si>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</si>
  <si>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</si>
  <si>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</si>
  <si>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</si>
  <si>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</si>
  <si>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</si>
  <si>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</si>
  <si>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</si>
  <si>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</si>
  <si>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</si>
  <si>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</si>
  <si>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</si>
  <si>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</si>
  <si>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</si>
  <si>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</si>
  <si>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</si>
  <si>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</si>
  <si>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</si>
  <si>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</si>
  <si>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</si>
  <si>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</si>
  <si>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</si>
  <si>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</si>
  <si>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</si>
  <si>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</si>
  <si>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</si>
  <si>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</si>
  <si>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</si>
  <si>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</si>
  <si>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</si>
  <si>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</si>
  <si>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</si>
  <si>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</si>
  <si>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</si>
  <si>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</si>
  <si>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</si>
  <si>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</si>
  <si>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</si>
  <si>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</si>
  <si>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</si>
  <si>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</si>
  <si>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</si>
  <si>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</si>
  <si>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</si>
  <si>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</si>
  <si>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</si>
  <si>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</si>
  <si>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</si>
  <si>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</si>
  <si>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</si>
  <si>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</si>
  <si>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</si>
  <si>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</si>
  <si>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</si>
  <si>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</si>
  <si>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</si>
  <si>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</si>
  <si>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</si>
  <si>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</si>
  <si>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</si>
  <si>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</si>
  <si>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</si>
  <si>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</si>
  <si>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</si>
  <si>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</si>
  <si>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</si>
  <si>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</si>
  <si>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</si>
  <si>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</si>
  <si>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</si>
  <si>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</si>
  <si>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</si>
  <si>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</si>
  <si>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</si>
  <si>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</si>
  <si>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</si>
  <si>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</si>
  <si>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</si>
  <si>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</si>
  <si>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</si>
  <si>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</si>
  <si>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</si>
  <si>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</si>
  <si>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</si>
  <si>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</si>
  <si>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</si>
  <si>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</si>
  <si>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</si>
  <si>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</si>
  <si>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</si>
  <si>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</si>
  <si>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</si>
  <si>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</si>
  <si>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</si>
  <si>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</si>
  <si>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</si>
  <si>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</si>
  <si>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</si>
  <si>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</si>
  <si>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</si>
  <si>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</si>
  <si>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</si>
  <si>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</si>
  <si>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</si>
  <si>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</si>
  <si>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</si>
  <si>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</si>
  <si>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</si>
  <si>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</si>
  <si>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</si>
  <si>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</si>
  <si>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</si>
  <si>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</si>
  <si>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</si>
  <si>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</si>
  <si>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</si>
  <si>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</si>
  <si>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</si>
  <si>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</si>
  <si>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</si>
  <si>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</si>
  <si>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</si>
  <si>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</si>
  <si>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</si>
  <si>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</si>
  <si>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</si>
  <si>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</si>
  <si>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</si>
  <si>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</si>
  <si>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</si>
  <si>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</si>
  <si>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</si>
  <si>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</si>
  <si>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</si>
  <si>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</si>
  <si>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</si>
  <si>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</si>
  <si>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</si>
  <si>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</si>
  <si>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</si>
  <si>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</si>
  <si>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</si>
  <si>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</si>
  <si>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</si>
  <si>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</si>
  <si>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</si>
  <si>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</si>
  <si>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</si>
  <si>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</si>
  <si>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</si>
  <si>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</si>
  <si>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</si>
  <si>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</si>
  <si>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</si>
  <si>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</si>
  <si>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</si>
  <si>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</si>
  <si>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</si>
  <si>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</si>
  <si>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</si>
  <si>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</si>
  <si>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</si>
  <si>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</si>
  <si>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</si>
  <si>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</si>
  <si>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</si>
  <si>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</si>
  <si>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</si>
  <si>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</si>
  <si>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</si>
  <si>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</si>
  <si>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</si>
  <si>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</si>
  <si>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</si>
  <si>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</si>
  <si>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</si>
  <si>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</si>
  <si>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</si>
  <si>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</si>
  <si>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</si>
  <si>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</si>
  <si>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</si>
  <si>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</si>
  <si>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</si>
  <si>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</si>
  <si>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</si>
  <si>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</si>
  <si>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</si>
  <si>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</si>
  <si>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</si>
  <si>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</si>
  <si>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</si>
  <si>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</si>
  <si>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</si>
  <si>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</si>
  <si>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</si>
  <si>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</si>
  <si>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</si>
  <si>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</si>
  <si>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</si>
  <si>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</si>
  <si>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</si>
  <si>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</si>
  <si>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</si>
  <si>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</si>
  <si>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</si>
  <si>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</si>
  <si>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</si>
  <si>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</si>
  <si>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</si>
  <si>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</si>
  <si>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</si>
  <si>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</si>
  <si>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</si>
  <si>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</si>
  <si>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</si>
  <si>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</si>
  <si>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</si>
  <si>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</si>
  <si>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</si>
  <si>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</si>
  <si>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</si>
  <si>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</si>
  <si>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</si>
  <si>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</si>
  <si>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</si>
  <si>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</si>
  <si>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</si>
  <si>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</si>
  <si>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</si>
  <si>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</si>
  <si>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</si>
  <si>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</si>
  <si>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</si>
  <si>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</si>
  <si>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</si>
  <si>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</si>
  <si>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</si>
  <si>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</si>
  <si>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</si>
  <si>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</si>
  <si>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</si>
  <si>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</si>
  <si>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</si>
  <si>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</si>
  <si>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</si>
  <si>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</si>
  <si>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</si>
  <si>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</si>
  <si>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</si>
  <si>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</si>
  <si>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</si>
  <si>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</si>
  <si>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</si>
  <si>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</si>
  <si>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</si>
  <si>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</si>
  <si>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</si>
  <si>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</si>
  <si>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</si>
  <si>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</si>
  <si>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</si>
  <si>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</si>
  <si>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</si>
  <si>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</si>
  <si>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</si>
  <si>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</si>
  <si>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</si>
  <si>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</si>
  <si>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</si>
  <si>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</si>
  <si>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</si>
  <si>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</si>
  <si>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</si>
  <si>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</si>
  <si>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</si>
  <si>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</si>
  <si>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</si>
  <si>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</si>
  <si>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</si>
  <si>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</si>
  <si>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</si>
  <si>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</si>
  <si>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</si>
  <si>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</si>
  <si>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</si>
  <si>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</si>
  <si>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</si>
  <si>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</si>
  <si>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</si>
  <si>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</si>
  <si>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</si>
  <si>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</si>
  <si>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</si>
  <si>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</si>
  <si>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</si>
  <si>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</si>
  <si>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</si>
  <si>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</si>
  <si>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</si>
  <si>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</si>
  <si>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</si>
  <si>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</si>
  <si>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</si>
  <si>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</si>
  <si>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</si>
  <si>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</si>
  <si>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</si>
  <si>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</si>
  <si>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</si>
  <si>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</si>
  <si>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</si>
  <si>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</si>
  <si>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</si>
  <si>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</si>
  <si>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</si>
  <si>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</si>
  <si>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</si>
  <si>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</si>
  <si>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</si>
  <si>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</si>
  <si>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</si>
  <si>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</si>
  <si>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</si>
  <si>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</si>
  <si>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</si>
  <si>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</si>
  <si>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</si>
  <si>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</si>
  <si>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</si>
  <si>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</si>
  <si>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</si>
  <si>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</si>
  <si>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</si>
  <si>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</si>
  <si>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</si>
  <si>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</si>
  <si>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</si>
  <si>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</si>
  <si>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</si>
  <si>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</si>
  <si>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</si>
  <si>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</si>
  <si>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</si>
  <si>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</si>
  <si>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</si>
  <si>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</si>
  <si>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</si>
  <si>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</si>
  <si>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</si>
  <si>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</si>
  <si>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</si>
  <si>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</si>
  <si>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</si>
  <si>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</si>
  <si>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</si>
  <si>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</si>
  <si>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</si>
  <si>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</si>
  <si>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</si>
  <si>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</si>
  <si>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</si>
  <si>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</si>
  <si>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</si>
  <si>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</si>
  <si>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</si>
  <si>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</si>
  <si>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</si>
  <si>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</si>
  <si>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</si>
  <si>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</si>
  <si>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</si>
  <si>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</si>
  <si>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</si>
  <si>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</si>
  <si>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</si>
  <si>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</si>
  <si>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</si>
  <si>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</si>
  <si>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</si>
  <si>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</si>
  <si>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</si>
  <si>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</si>
  <si>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</si>
  <si>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</si>
  <si>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</si>
  <si>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</si>
  <si>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</si>
  <si>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</si>
  <si>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</si>
  <si>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</si>
  <si>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</si>
  <si>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</si>
  <si>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</si>
  <si>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</si>
  <si>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</si>
  <si>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</si>
  <si>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</si>
  <si>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</si>
  <si>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</si>
  <si>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</si>
  <si>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</si>
  <si>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</si>
  <si>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</si>
  <si>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</si>
  <si>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</si>
  <si>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</si>
  <si>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</si>
  <si>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</si>
  <si>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</si>
  <si>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</si>
  <si>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</si>
  <si>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</si>
  <si>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</si>
  <si>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</si>
  <si>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</si>
  <si>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</si>
  <si>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</si>
  <si>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</si>
  <si>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</si>
  <si>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</si>
  <si>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</si>
  <si>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</si>
  <si>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</si>
  <si>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</si>
  <si>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</si>
  <si>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</si>
  <si>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</si>
  <si>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</si>
  <si>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</si>
  <si>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</si>
  <si>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</si>
  <si>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</si>
  <si>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</si>
  <si>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</si>
  <si>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</si>
  <si>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</si>
  <si>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</si>
  <si>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</si>
  <si>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</si>
  <si>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</si>
  <si>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</si>
  <si>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</si>
  <si>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</si>
  <si>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</si>
  <si>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</si>
  <si>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</si>
  <si>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</si>
  <si>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</si>
  <si>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</si>
  <si>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</si>
  <si>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</si>
  <si>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</si>
  <si>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</si>
  <si>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</si>
  <si>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</si>
  <si>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</si>
  <si>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</si>
  <si>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</si>
  <si>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</si>
  <si>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</si>
  <si>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</si>
  <si>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</si>
  <si>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</si>
  <si>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</si>
  <si>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</si>
  <si>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</si>
  <si>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</si>
  <si>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</si>
  <si>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</si>
  <si>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</si>
  <si>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</si>
  <si>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</si>
  <si>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</si>
  <si>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</si>
  <si>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</si>
  <si>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</si>
  <si>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</si>
  <si>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</si>
  <si>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</si>
  <si>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</si>
  <si>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</si>
  <si>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</si>
  <si>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</si>
  <si>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</si>
  <si>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</si>
  <si>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</si>
  <si>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</si>
  <si>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</si>
  <si>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</si>
  <si>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</si>
  <si>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</si>
  <si>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</si>
  <si>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</si>
  <si>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</si>
  <si>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</si>
  <si>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</si>
  <si>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</si>
  <si>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</si>
  <si>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</si>
  <si>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</si>
  <si>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</si>
  <si>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</si>
  <si>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</si>
  <si>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</si>
  <si>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</si>
  <si>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</si>
  <si>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</si>
  <si>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</si>
  <si>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</si>
  <si>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</si>
  <si>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</si>
  <si>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</si>
  <si>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</si>
  <si>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</si>
  <si>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</si>
  <si>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</si>
  <si>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</si>
  <si>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</si>
  <si>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</si>
  <si>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</si>
  <si>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</si>
  <si>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</si>
  <si>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</si>
  <si>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</si>
  <si>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</si>
  <si>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</si>
  <si>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</si>
  <si>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</si>
  <si>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</si>
  <si>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</si>
  <si>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</si>
  <si>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</si>
  <si>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</si>
  <si>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</si>
  <si>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</si>
  <si>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</si>
  <si>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</si>
  <si>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</si>
  <si>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</si>
  <si>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</si>
  <si>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</si>
  <si>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</si>
  <si>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</si>
  <si>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</si>
  <si>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</si>
  <si>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</si>
  <si>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</si>
  <si>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</si>
  <si>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</si>
  <si>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</si>
  <si>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</si>
  <si>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</si>
  <si>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</si>
  <si>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</si>
  <si>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</si>
  <si>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</si>
  <si>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</si>
  <si>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</si>
  <si>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</si>
  <si>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</si>
  <si>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</si>
  <si>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</si>
  <si>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</si>
  <si>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</si>
  <si>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</si>
  <si>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</si>
  <si>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</si>
  <si>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</si>
  <si>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</si>
  <si>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</si>
  <si>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</si>
  <si>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</si>
  <si>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</si>
  <si>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</si>
  <si>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</si>
  <si>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</si>
  <si>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</si>
  <si>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</si>
  <si>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</si>
  <si>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</si>
  <si>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</si>
  <si>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</si>
  <si>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</si>
  <si>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</si>
  <si>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</si>
  <si>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</si>
  <si>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</si>
  <si>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</si>
  <si>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</si>
  <si>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</si>
  <si>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</si>
  <si>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</si>
  <si>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</si>
  <si>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</si>
  <si>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</si>
  <si>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</si>
  <si>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</si>
  <si>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</si>
  <si>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</si>
  <si>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</si>
  <si>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</si>
  <si>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</si>
  <si>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</si>
  <si>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</si>
  <si>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</si>
  <si>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</si>
  <si>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</si>
  <si>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</si>
  <si>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</si>
  <si>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</si>
  <si>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</si>
  <si>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</si>
  <si>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</si>
  <si>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</si>
  <si>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</si>
  <si>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</si>
  <si>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</si>
  <si>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</si>
  <si>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</si>
  <si>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</si>
  <si>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</si>
  <si>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</si>
  <si>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</si>
  <si>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</si>
  <si>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</si>
  <si>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</si>
  <si>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</si>
  <si>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</si>
  <si>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</si>
  <si>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</si>
  <si>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</si>
  <si>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</si>
  <si>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</si>
  <si>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</si>
  <si>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</si>
  <si>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</si>
  <si>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</si>
  <si>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</si>
  <si>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</si>
  <si>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</si>
  <si>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</si>
  <si>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</si>
  <si>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</si>
  <si>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</si>
  <si>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</si>
  <si>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</si>
  <si>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</si>
  <si>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</si>
  <si>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</si>
  <si>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</si>
  <si>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</si>
  <si>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</si>
  <si>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</si>
  <si>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</si>
  <si>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</si>
  <si>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</si>
  <si>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</si>
  <si>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</si>
  <si>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</si>
  <si>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</si>
  <si>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</si>
  <si>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</si>
  <si>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</si>
  <si>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</si>
  <si>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</si>
  <si>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</si>
  <si>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</si>
  <si>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</si>
  <si>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</si>
  <si>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</si>
  <si>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</si>
  <si>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</si>
  <si>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</si>
  <si>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</si>
  <si>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</si>
  <si>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</si>
  <si>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</si>
  <si>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</si>
  <si>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</si>
  <si>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</si>
  <si>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</si>
  <si>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</si>
  <si>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</si>
  <si>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</si>
  <si>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</si>
  <si>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</si>
  <si>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</si>
  <si>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</si>
  <si>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</si>
  <si>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</si>
  <si>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</si>
  <si>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</si>
  <si>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</si>
  <si>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</si>
  <si>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</si>
  <si>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</si>
  <si>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</si>
  <si>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</si>
  <si>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</si>
  <si>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</si>
  <si>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</si>
  <si>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</si>
  <si>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</si>
  <si>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</si>
  <si>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</si>
  <si>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</si>
  <si>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</si>
  <si>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</si>
  <si>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</si>
  <si>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</si>
  <si>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</si>
  <si>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</si>
  <si>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</si>
  <si>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</si>
  <si>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</si>
  <si>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</si>
  <si>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</si>
  <si>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</si>
  <si>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</si>
  <si>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</si>
  <si>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</si>
  <si>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</si>
  <si>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</si>
  <si>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</si>
  <si>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</si>
  <si>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</si>
  <si>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</si>
  <si>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</si>
  <si>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</si>
  <si>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</si>
  <si>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</si>
  <si>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</si>
  <si>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</si>
  <si>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</si>
  <si>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</si>
  <si>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</si>
  <si>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</si>
  <si>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</si>
  <si>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</si>
  <si>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</si>
  <si>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</si>
  <si>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</si>
  <si>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</si>
  <si>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</si>
  <si>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</si>
  <si>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</si>
  <si>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</si>
  <si>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</si>
  <si>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</si>
  <si>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</si>
  <si>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</si>
  <si>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</si>
  <si>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</si>
  <si>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</si>
  <si>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</si>
  <si>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</si>
  <si>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</si>
  <si>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</si>
  <si>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</si>
  <si>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</si>
  <si>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</si>
  <si>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</si>
  <si>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</si>
  <si>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</si>
  <si>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</si>
  <si>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</si>
  <si>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</si>
  <si>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</si>
  <si>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</si>
  <si>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</si>
  <si>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</si>
  <si>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</si>
  <si>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</si>
  <si>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</si>
  <si>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</si>
  <si>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</si>
  <si>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</si>
  <si>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</si>
  <si>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</si>
  <si>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</si>
  <si>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</si>
  <si>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</si>
  <si>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</si>
  <si>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</si>
  <si>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</si>
  <si>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</si>
  <si>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</si>
  <si>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</si>
  <si>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</si>
  <si>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</si>
  <si>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</si>
  <si>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</si>
  <si>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</si>
  <si>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</si>
  <si>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</si>
  <si>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</si>
  <si>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</si>
  <si>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</si>
  <si>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</si>
  <si>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</si>
  <si>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</si>
  <si>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</si>
  <si>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</si>
  <si>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</si>
  <si>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</si>
  <si>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</si>
  <si>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</si>
  <si>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</si>
  <si>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</si>
  <si>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</si>
  <si>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</si>
  <si>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</si>
  <si>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</si>
  <si>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</si>
  <si>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</si>
  <si>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</si>
  <si>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</si>
  <si>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</si>
  <si>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</si>
  <si>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</si>
  <si>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</si>
  <si>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</si>
  <si>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</si>
  <si>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</si>
  <si>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</si>
  <si>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</si>
  <si>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</si>
  <si>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</si>
  <si>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</si>
  <si>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</si>
  <si>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</si>
  <si>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</si>
  <si>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</si>
  <si>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</si>
  <si>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</si>
  <si>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</si>
  <si>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</si>
  <si>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</si>
  <si>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</si>
  <si>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</si>
  <si>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</si>
  <si>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</si>
  <si>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</si>
  <si>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</si>
  <si>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</si>
  <si>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</si>
  <si>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</si>
  <si>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</si>
  <si>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</si>
  <si>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</si>
  <si>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</si>
  <si>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</si>
  <si>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</si>
  <si>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</si>
  <si>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</si>
  <si>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</si>
  <si>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</si>
  <si>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</si>
  <si>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</si>
  <si>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</si>
  <si>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</si>
  <si>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</si>
  <si>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</si>
  <si>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</si>
  <si>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</si>
  <si>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</si>
  <si>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</si>
  <si>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</si>
  <si>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</si>
  <si>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</si>
  <si>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</si>
  <si>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</si>
  <si>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</si>
  <si>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</si>
  <si>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</si>
  <si>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</si>
  <si>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</si>
  <si>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</si>
  <si>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</si>
  <si>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</si>
  <si>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</si>
  <si>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</si>
  <si>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</si>
  <si>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</si>
  <si>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</si>
  <si>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</si>
  <si>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</si>
  <si>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</si>
  <si>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</si>
  <si>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</si>
  <si>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</si>
  <si>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</si>
  <si>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</si>
  <si>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</si>
  <si>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</si>
  <si>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</si>
  <si>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</si>
  <si>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</si>
  <si>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</si>
  <si>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</si>
  <si>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</si>
  <si>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</si>
  <si>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</si>
  <si>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</si>
  <si>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</si>
  <si>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</si>
  <si>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</si>
  <si>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</si>
  <si>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</si>
  <si>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</si>
  <si>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</si>
  <si>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</si>
  <si>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</si>
  <si>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</si>
  <si>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</si>
  <si>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</si>
  <si>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</si>
  <si>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</si>
  <si>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</si>
  <si>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</si>
  <si>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</si>
  <si>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</si>
  <si>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</si>
  <si>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</si>
  <si>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</si>
  <si>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</si>
  <si>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</si>
  <si>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</si>
  <si>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</si>
  <si>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</si>
  <si>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</si>
  <si>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</si>
  <si>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</si>
  <si>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</si>
  <si>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</si>
  <si>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</si>
  <si>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</si>
  <si>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</si>
  <si>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</si>
  <si>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</si>
  <si>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</si>
  <si>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</si>
  <si>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</si>
  <si>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</si>
  <si>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</si>
  <si>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</si>
  <si>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</si>
  <si>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</si>
  <si>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</si>
  <si>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</si>
  <si>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</si>
  <si>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</si>
  <si>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</si>
  <si>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</si>
  <si>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</si>
  <si>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</si>
  <si>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</si>
  <si>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</si>
  <si>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</si>
  <si>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</si>
  <si>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</si>
  <si>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</si>
  <si>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</si>
  <si>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</si>
  <si>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</si>
  <si>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</si>
  <si>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</si>
  <si>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</si>
  <si>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</si>
  <si>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</si>
  <si>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</si>
  <si>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</si>
  <si>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</si>
  <si>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</si>
  <si>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</si>
  <si>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</si>
  <si>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</si>
  <si>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</si>
  <si>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</si>
  <si>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</si>
  <si>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</si>
  <si>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</si>
  <si>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</si>
  <si>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</si>
  <si>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</si>
  <si>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</si>
  <si>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</si>
  <si>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</si>
  <si>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</si>
  <si>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</si>
  <si>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</si>
  <si>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</si>
  <si>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</si>
  <si>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</si>
  <si>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</si>
  <si>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</si>
  <si>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</si>
  <si>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</si>
  <si>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</si>
  <si>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</si>
  <si>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</si>
  <si>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</si>
  <si>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</si>
  <si>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</si>
  <si>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</si>
  <si>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</si>
  <si>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</si>
  <si>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</si>
  <si>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</si>
  <si>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</si>
  <si>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</si>
  <si>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</si>
  <si>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</si>
  <si>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</si>
  <si>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</si>
  <si>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</si>
  <si>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</si>
  <si>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</si>
  <si>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</si>
  <si>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</si>
  <si>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</si>
  <si>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</si>
  <si>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</si>
  <si>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</si>
  <si>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</si>
  <si>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</si>
  <si>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</si>
  <si>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</si>
  <si>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</si>
  <si>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</si>
  <si>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</si>
  <si>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</si>
  <si>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</si>
  <si>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</si>
  <si>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</si>
  <si>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</si>
  <si>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</si>
  <si>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</si>
  <si>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</si>
  <si>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</si>
  <si>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</si>
  <si>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</si>
  <si>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</si>
  <si>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</si>
  <si>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</si>
  <si>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</si>
  <si>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</si>
  <si>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</si>
  <si>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</si>
  <si>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</si>
  <si>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</si>
  <si>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</si>
  <si>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</si>
  <si>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</si>
  <si>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</si>
  <si>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</si>
  <si>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</si>
  <si>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</si>
  <si>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</si>
  <si>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</si>
  <si>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</si>
  <si>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</si>
  <si>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</si>
  <si>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</si>
  <si>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</si>
  <si>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</si>
  <si>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</si>
  <si>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</si>
  <si>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</si>
  <si>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</si>
  <si>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</si>
  <si>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</si>
  <si>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</si>
  <si>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</si>
  <si>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</si>
  <si>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</si>
  <si>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</si>
  <si>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</si>
  <si>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</si>
  <si>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</si>
  <si>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</si>
  <si>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</si>
  <si>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</si>
  <si>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</si>
  <si>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</si>
  <si>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</si>
  <si>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</si>
  <si>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</si>
  <si>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</si>
  <si>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</si>
  <si>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</si>
  <si>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</si>
  <si>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</si>
  <si>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</si>
  <si>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</si>
  <si>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</si>
  <si>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</si>
  <si>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</si>
  <si>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</si>
  <si>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</si>
  <si>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</si>
  <si>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</si>
  <si>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</si>
  <si>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</si>
  <si>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</si>
  <si>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</si>
  <si>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</si>
  <si>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</si>
  <si>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</si>
  <si>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</si>
  <si>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</si>
  <si>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</si>
  <si>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</si>
  <si>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</si>
  <si>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</si>
  <si>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</si>
  <si>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</si>
  <si>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</si>
  <si>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</si>
  <si>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</si>
  <si>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</si>
  <si>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</si>
  <si>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</si>
  <si>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</si>
  <si>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</si>
  <si>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</si>
  <si>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</si>
  <si>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</si>
  <si>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</si>
  <si>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</si>
  <si>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</si>
  <si>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</si>
  <si>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</si>
  <si>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</si>
  <si>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</si>
  <si>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</si>
  <si>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</si>
  <si>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</si>
  <si>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</si>
  <si>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</si>
  <si>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</si>
  <si>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</si>
  <si>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</si>
  <si>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</si>
  <si>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</si>
  <si>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</si>
  <si>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</si>
  <si>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</si>
  <si>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</si>
  <si>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</si>
  <si>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</si>
  <si>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</si>
  <si>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</si>
  <si>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</si>
  <si>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</si>
  <si>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</si>
  <si>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</si>
  <si>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</si>
  <si>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</si>
  <si>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</si>
  <si>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</si>
  <si>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</si>
  <si>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</si>
  <si>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</si>
  <si>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</si>
  <si>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</si>
  <si>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</si>
  <si>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</si>
  <si>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</si>
  <si>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</si>
  <si>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</si>
  <si>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</si>
  <si>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</si>
  <si>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</si>
  <si>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</si>
  <si>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</si>
  <si>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</si>
  <si>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</si>
  <si>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</si>
  <si>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</si>
  <si>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</si>
  <si>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</si>
  <si>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</si>
  <si>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</si>
  <si>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</si>
  <si>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</si>
  <si>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</si>
  <si>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</si>
  <si>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</si>
  <si>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</si>
  <si>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</si>
  <si>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</si>
  <si>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</si>
  <si>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</si>
  <si>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</si>
  <si>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</si>
  <si>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</si>
  <si>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</si>
  <si>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</si>
  <si>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</si>
  <si>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</si>
  <si>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</si>
  <si>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</si>
  <si>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</si>
  <si>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</si>
  <si>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</si>
  <si>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</si>
  <si>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</si>
  <si>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</si>
  <si>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</si>
  <si>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</si>
  <si>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</si>
  <si>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</si>
  <si>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</si>
  <si>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</si>
  <si>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</si>
  <si>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</si>
  <si>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</si>
  <si>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</si>
  <si>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</si>
  <si>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</si>
  <si>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</si>
  <si>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</si>
  <si>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</si>
  <si>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</si>
  <si>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</si>
  <si>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</si>
  <si>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</si>
  <si>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</si>
  <si>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</si>
  <si>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</si>
  <si>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</si>
  <si>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</si>
  <si>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</si>
  <si>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</si>
  <si>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</si>
  <si>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</si>
  <si>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</si>
  <si>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</si>
  <si>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</si>
  <si>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</si>
  <si>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</si>
  <si>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</si>
  <si>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</si>
  <si>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</si>
  <si>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</si>
  <si>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</si>
  <si>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</si>
  <si>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</si>
  <si>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</si>
  <si>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</si>
  <si>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</si>
  <si>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</si>
  <si>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</si>
  <si>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</si>
  <si>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</si>
  <si>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</si>
  <si>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</si>
  <si>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</si>
  <si>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</si>
  <si>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</si>
  <si>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</si>
  <si>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</si>
  <si>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</si>
  <si>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</si>
  <si>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</si>
  <si>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</si>
  <si>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</si>
  <si>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</si>
  <si>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</si>
  <si>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</si>
  <si>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</si>
  <si>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</si>
  <si>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</si>
  <si>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</si>
  <si>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</si>
  <si>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</si>
  <si>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</si>
  <si>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</si>
  <si>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</si>
  <si>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</si>
  <si>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</si>
  <si>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</si>
  <si>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</si>
  <si>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</si>
  <si>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</si>
  <si>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</si>
  <si>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</si>
  <si>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</si>
  <si>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</si>
  <si>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</si>
  <si>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</si>
  <si>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</si>
  <si>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</si>
  <si>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</si>
  <si>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</si>
  <si>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</si>
  <si>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</si>
  <si>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</si>
  <si>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</si>
  <si>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</si>
  <si>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</si>
  <si>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</si>
  <si>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</si>
  <si>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</si>
  <si>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</si>
  <si>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</si>
  <si>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</si>
  <si>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</si>
  <si>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</si>
  <si>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</si>
  <si>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</si>
  <si>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</si>
  <si>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</si>
  <si>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</si>
  <si>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</si>
  <si>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</si>
  <si>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</si>
  <si>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</si>
  <si>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</si>
  <si>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</si>
  <si>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</si>
  <si>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</si>
  <si>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</si>
  <si>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</si>
  <si>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</si>
  <si>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</si>
  <si>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</si>
  <si>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</si>
  <si>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</si>
  <si>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</si>
  <si>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</si>
  <si>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</si>
  <si>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</si>
  <si>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</si>
  <si>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</si>
  <si>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</si>
  <si>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</si>
  <si>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</si>
  <si>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</si>
  <si>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</si>
  <si>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</si>
  <si>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</si>
  <si>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</si>
  <si>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</si>
  <si>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</si>
  <si>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</si>
  <si>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</si>
  <si>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</si>
  <si>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</si>
  <si>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</si>
  <si>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</si>
  <si>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</si>
  <si>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</si>
  <si>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</si>
  <si>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</si>
  <si>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</si>
  <si>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</si>
  <si>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</si>
  <si>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</si>
  <si>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</si>
  <si>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</si>
  <si>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</si>
  <si>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</si>
  <si>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</si>
  <si>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</si>
  <si>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</si>
  <si>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</si>
  <si>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</si>
  <si>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</si>
  <si>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</si>
  <si>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</si>
  <si>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</si>
  <si>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</si>
  <si>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</si>
  <si>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</si>
  <si>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</si>
  <si>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</si>
  <si>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</si>
  <si>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</si>
  <si>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</si>
  <si>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</si>
  <si>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</si>
  <si>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</si>
  <si>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</si>
  <si>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</si>
  <si>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</si>
  <si>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</si>
  <si>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</si>
  <si>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</si>
  <si>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</si>
  <si>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</si>
  <si>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</si>
  <si>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</si>
  <si>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</si>
  <si>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</si>
  <si>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</si>
  <si>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</si>
  <si>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</si>
  <si>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</si>
  <si>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</si>
  <si>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</si>
  <si>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</si>
  <si>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</si>
  <si>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</si>
  <si>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</si>
  <si>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</si>
  <si>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</si>
  <si>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</si>
  <si>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</si>
  <si>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</si>
  <si>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</si>
  <si>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</si>
  <si>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</si>
  <si>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</si>
  <si>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</si>
  <si>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</si>
  <si>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</si>
  <si>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</si>
  <si>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</si>
  <si>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</si>
  <si>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</si>
  <si>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</si>
  <si>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</si>
  <si>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</si>
  <si>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</si>
  <si>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</si>
  <si>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</si>
  <si>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</si>
  <si>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</si>
  <si>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</si>
  <si>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</si>
  <si>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</si>
  <si>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</si>
  <si>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</si>
  <si>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</si>
  <si>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</si>
  <si>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</si>
  <si>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</si>
  <si>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</si>
  <si>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</si>
  <si>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</si>
  <si>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</si>
  <si>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</si>
  <si>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</si>
  <si>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</si>
  <si>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</si>
  <si>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</si>
  <si>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</si>
  <si>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</si>
  <si>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</si>
  <si>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</si>
  <si>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</si>
  <si>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</si>
  <si>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</si>
  <si>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</si>
  <si>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</si>
  <si>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</si>
  <si>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</si>
  <si>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</si>
  <si>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</si>
  <si>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</si>
  <si>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</si>
  <si>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</si>
  <si>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</si>
  <si>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</si>
  <si>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</si>
  <si>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</si>
  <si>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</si>
  <si>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</si>
  <si>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</si>
  <si>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</si>
  <si>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</si>
  <si>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</si>
  <si>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</si>
  <si>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</si>
  <si>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</si>
  <si>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</si>
  <si>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</si>
  <si>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</si>
  <si>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</si>
  <si>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</si>
  <si>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</si>
  <si>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</si>
  <si>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</si>
  <si>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</si>
  <si>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</si>
  <si>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</si>
  <si>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</si>
  <si>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</si>
  <si>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</si>
  <si>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</si>
  <si>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</si>
  <si>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</si>
  <si>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</si>
  <si>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</si>
  <si>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</si>
  <si>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</si>
  <si>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</si>
  <si>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</si>
  <si>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</si>
  <si>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</si>
  <si>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</si>
  <si>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</si>
  <si>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</si>
  <si>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</si>
  <si>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</si>
  <si>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</si>
  <si>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</si>
  <si>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</si>
  <si>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</si>
  <si>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</si>
  <si>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</si>
  <si>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</si>
  <si>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</si>
  <si>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</si>
  <si>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</si>
  <si>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</si>
  <si>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</si>
  <si>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</si>
  <si>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</si>
  <si>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</si>
  <si>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</si>
  <si>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</si>
  <si>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</si>
  <si>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</si>
  <si>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</si>
  <si>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</si>
  <si>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</si>
  <si>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</si>
  <si>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</si>
  <si>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</si>
  <si>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</si>
  <si>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</si>
  <si>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</si>
  <si>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</si>
  <si>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</si>
  <si>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</si>
  <si>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</si>
  <si>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</si>
  <si>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</si>
  <si>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</si>
  <si>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</si>
  <si>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</si>
  <si>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</si>
  <si>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</si>
  <si>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</si>
  <si>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</si>
  <si>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</si>
  <si>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</si>
  <si>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</si>
  <si>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</si>
  <si>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</si>
  <si>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</si>
  <si>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</si>
  <si>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</si>
  <si>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</si>
  <si>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</si>
  <si>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</si>
  <si>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</si>
  <si>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</si>
  <si>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</si>
  <si>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</si>
  <si>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</si>
  <si>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</si>
  <si>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</si>
  <si>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</si>
  <si>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</si>
  <si>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</si>
  <si>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</si>
  <si>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</si>
  <si>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</si>
  <si>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</si>
  <si>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</si>
  <si>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</si>
  <si>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</si>
  <si>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</si>
  <si>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</si>
  <si>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</si>
  <si>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</si>
  <si>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</si>
  <si>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</si>
  <si>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</si>
  <si>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</si>
  <si>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</si>
  <si>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</si>
  <si>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</si>
  <si>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</si>
  <si>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</si>
  <si>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</si>
  <si>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</si>
  <si>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</si>
  <si>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</si>
  <si>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</si>
  <si>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</si>
  <si>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</si>
  <si>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</si>
  <si>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</si>
  <si>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</si>
  <si>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</si>
  <si>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</si>
  <si>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</si>
  <si>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</si>
  <si>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</si>
  <si>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</si>
  <si>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</si>
  <si>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</si>
  <si>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</si>
  <si>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</si>
  <si>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</si>
  <si>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</si>
  <si>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</si>
  <si>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</si>
  <si>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</si>
  <si>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</si>
  <si>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</si>
  <si>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</si>
  <si>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</si>
  <si>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</si>
  <si>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</si>
  <si>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</si>
  <si>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</si>
  <si>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</si>
  <si>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</si>
  <si>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</si>
  <si>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</si>
  <si>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</si>
  <si>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</si>
  <si>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</si>
  <si>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</si>
  <si>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</si>
  <si>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</si>
  <si>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</si>
  <si>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</si>
  <si>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</si>
  <si>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</si>
  <si>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</si>
  <si>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</si>
  <si>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</si>
  <si>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</si>
  <si>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</si>
  <si>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</si>
  <si>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</si>
  <si>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</si>
  <si>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</si>
  <si>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</si>
  <si>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</si>
  <si>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</si>
  <si>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</si>
  <si>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</si>
  <si>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</si>
  <si>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</si>
  <si>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</si>
  <si>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</si>
  <si>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</si>
  <si>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</si>
  <si>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</si>
  <si>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</si>
  <si>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</si>
  <si>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</si>
  <si>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</si>
  <si>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</si>
  <si>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</si>
  <si>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</si>
  <si>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</si>
  <si>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</si>
  <si>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</si>
  <si>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</si>
  <si>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</si>
  <si>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</si>
  <si>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</si>
  <si>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</si>
  <si>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</si>
  <si>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</si>
  <si>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</si>
  <si>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</si>
  <si>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</si>
  <si>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</si>
  <si>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</si>
  <si>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</si>
  <si>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</si>
  <si>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</si>
  <si>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</si>
  <si>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</si>
  <si>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</si>
  <si>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</si>
  <si>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</si>
  <si>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</si>
  <si>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</si>
  <si>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</si>
  <si>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</si>
  <si>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</si>
  <si>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</si>
  <si>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</si>
  <si>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</si>
  <si>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</si>
  <si>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</si>
  <si>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</si>
  <si>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</si>
  <si>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</si>
  <si>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</si>
  <si>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</si>
  <si>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</si>
  <si>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</si>
  <si>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</si>
  <si>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</si>
  <si>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</si>
  <si>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</si>
  <si>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</si>
  <si>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</si>
  <si>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</si>
  <si>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</si>
  <si>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</si>
  <si>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</si>
  <si>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</si>
  <si>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</si>
  <si>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</si>
  <si>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</si>
  <si>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</si>
  <si>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</si>
  <si>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</si>
  <si>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</si>
  <si>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</si>
  <si>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</si>
  <si>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</si>
  <si>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</si>
  <si>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</si>
  <si>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</si>
  <si>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</si>
  <si>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</si>
  <si>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</si>
  <si>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</si>
  <si>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</si>
  <si>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</si>
  <si>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</si>
  <si>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</si>
  <si>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</si>
  <si>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</si>
  <si>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</si>
  <si>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</si>
  <si>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</si>
  <si>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</si>
  <si>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</si>
  <si>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</si>
  <si>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</si>
  <si>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</si>
  <si>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</si>
  <si>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</si>
  <si>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</si>
  <si>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</si>
  <si>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</si>
  <si>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</si>
  <si>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</si>
  <si>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</si>
  <si>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</si>
  <si>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</si>
  <si>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</si>
  <si>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</si>
  <si>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</si>
  <si>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</si>
  <si>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</si>
  <si>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</si>
  <si>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</si>
  <si>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</si>
  <si>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</si>
  <si>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</si>
  <si>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</si>
  <si>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</si>
  <si>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</si>
  <si>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</si>
  <si>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</si>
  <si>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</si>
  <si>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</si>
  <si>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</si>
  <si>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</si>
  <si>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</si>
  <si>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</si>
  <si>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</si>
  <si>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</si>
  <si>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</si>
  <si>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</si>
  <si>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</si>
  <si>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</si>
  <si>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</si>
  <si>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</si>
  <si>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</si>
  <si>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</si>
  <si>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</si>
  <si>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</si>
  <si>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</si>
  <si>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</si>
  <si>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</si>
  <si>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</si>
  <si>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</si>
  <si>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</si>
  <si>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</si>
  <si>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</si>
  <si>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</si>
  <si>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</si>
  <si>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</si>
  <si>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</si>
  <si>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</si>
  <si>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</si>
  <si>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</si>
  <si>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</si>
  <si>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</si>
  <si>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</si>
  <si>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</si>
  <si>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</si>
  <si>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</si>
  <si>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</si>
  <si>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</si>
  <si>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</si>
  <si>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</si>
  <si>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</si>
  <si>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</si>
  <si>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</si>
  <si>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</si>
  <si>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</si>
  <si>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</si>
  <si>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</si>
  <si>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</si>
  <si>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</si>
  <si>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</si>
  <si>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</si>
  <si>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</si>
  <si>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</si>
  <si>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</si>
  <si>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</si>
  <si>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</si>
  <si>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</si>
  <si>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</si>
  <si>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</si>
  <si>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</si>
  <si>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</si>
  <si>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</si>
  <si>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</si>
  <si>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</si>
  <si>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</si>
  <si>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</si>
  <si>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</si>
  <si>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</si>
  <si>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</si>
  <si>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</si>
  <si>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</si>
  <si>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</si>
  <si>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</si>
  <si>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</si>
  <si>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</si>
  <si>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</si>
  <si>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</si>
  <si>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</si>
  <si>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</si>
  <si>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</si>
  <si>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</si>
  <si>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</si>
  <si>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</si>
  <si>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</si>
  <si>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</si>
  <si>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</si>
  <si>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</si>
  <si>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</si>
  <si>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</si>
  <si>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</si>
  <si>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</si>
  <si>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</si>
  <si>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</si>
  <si>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</si>
  <si>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</si>
  <si>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</si>
  <si>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</si>
  <si>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</si>
  <si>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</si>
  <si>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</si>
  <si>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</si>
  <si>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</si>
  <si>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</si>
  <si>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</si>
  <si>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</si>
  <si>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</si>
  <si>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</si>
  <si>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</si>
  <si>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</si>
  <si>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</si>
  <si>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</si>
  <si>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</si>
  <si>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</si>
  <si>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</si>
  <si>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</si>
  <si>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</si>
  <si>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</si>
  <si>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</si>
  <si>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</si>
  <si>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</si>
  <si>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</si>
  <si>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</si>
  <si>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</si>
  <si>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</si>
  <si>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</si>
  <si>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</si>
  <si>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</si>
  <si>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</si>
  <si>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</si>
  <si>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</si>
  <si>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</si>
  <si>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</si>
  <si>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</si>
  <si>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</si>
  <si>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</si>
  <si>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</si>
  <si>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</si>
  <si>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</si>
  <si>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</si>
  <si>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</si>
  <si>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</si>
  <si>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</si>
  <si>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</si>
  <si>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</si>
  <si>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</si>
  <si>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</si>
  <si>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</si>
  <si>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</si>
  <si>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</si>
  <si>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</si>
  <si>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</si>
  <si>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</si>
  <si>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</si>
  <si>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</si>
  <si>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</si>
  <si>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</si>
  <si>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</si>
  <si>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</si>
  <si>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</si>
  <si>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</si>
  <si>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</si>
  <si>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</si>
  <si>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</si>
  <si>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</si>
  <si>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</si>
  <si>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</si>
  <si>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</si>
  <si>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</si>
  <si>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</si>
  <si>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</si>
  <si>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</si>
  <si>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</si>
  <si>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</si>
  <si>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</si>
  <si>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</si>
  <si>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</si>
  <si>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</si>
  <si>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</si>
  <si>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</si>
  <si>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</si>
  <si>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</si>
  <si>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</si>
  <si>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</si>
  <si>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</si>
  <si>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</si>
  <si>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</si>
  <si>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</si>
  <si>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</si>
  <si>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</si>
  <si>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</si>
  <si>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</si>
  <si>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</si>
  <si>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</si>
  <si>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</si>
  <si>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</si>
  <si>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</si>
  <si>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</si>
  <si>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</si>
  <si>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</si>
  <si>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</si>
  <si>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</si>
  <si>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</si>
  <si>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</si>
  <si>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</si>
  <si>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</si>
  <si>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</si>
  <si>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</si>
  <si>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</si>
  <si>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</si>
  <si>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</si>
  <si>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</si>
  <si>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</si>
  <si>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</si>
  <si>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</si>
  <si>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</si>
  <si>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</si>
  <si>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</si>
  <si>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</si>
  <si>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</si>
  <si>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</si>
  <si>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</si>
  <si>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</si>
  <si>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</si>
  <si>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</si>
  <si>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</si>
  <si>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</si>
  <si>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</si>
  <si>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</si>
  <si>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</si>
  <si>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</si>
  <si>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</si>
  <si>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</si>
  <si>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</si>
  <si>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</si>
  <si>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</si>
  <si>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</si>
  <si>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</si>
  <si>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</si>
  <si>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</si>
  <si>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</si>
  <si>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</si>
  <si>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</si>
  <si>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</si>
  <si>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</si>
  <si>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</si>
  <si>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</si>
  <si>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</si>
  <si>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</si>
  <si>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</si>
  <si>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</si>
  <si>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</si>
  <si>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</si>
  <si>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</si>
  <si>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</si>
  <si>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</si>
  <si>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</si>
  <si>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</si>
  <si>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</si>
  <si>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</si>
  <si>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</si>
  <si>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</si>
  <si>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</si>
  <si>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</si>
  <si>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</si>
  <si>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</si>
  <si>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</si>
  <si>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</si>
  <si>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</si>
  <si>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</si>
  <si>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</si>
  <si>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</si>
  <si>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</si>
  <si>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</si>
  <si>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</si>
  <si>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</si>
  <si>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</si>
  <si>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</si>
  <si>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</si>
  <si>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</si>
  <si>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</si>
  <si>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</si>
  <si>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</si>
  <si>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</si>
  <si>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</si>
  <si>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</si>
  <si>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</si>
  <si>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</si>
  <si>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</si>
  <si>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</si>
  <si>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</si>
  <si>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</si>
  <si>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</si>
  <si>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</si>
  <si>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</si>
  <si>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</si>
  <si>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</si>
  <si>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</si>
  <si>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</si>
  <si>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</si>
  <si>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</si>
  <si>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</si>
  <si>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</si>
  <si>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</si>
  <si>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</si>
  <si>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</si>
  <si>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</si>
  <si>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</si>
  <si>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</si>
  <si>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</si>
  <si>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</si>
  <si>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</si>
  <si>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</si>
  <si>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</si>
  <si>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</si>
  <si>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</si>
  <si>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</si>
  <si>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</si>
  <si>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</si>
  <si>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</si>
  <si>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</si>
  <si>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</si>
  <si>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</si>
  <si>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</si>
  <si>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</si>
  <si>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</si>
  <si>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</si>
  <si>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</si>
  <si>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</si>
  <si>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</si>
  <si>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</si>
  <si>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</si>
  <si>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</si>
  <si>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</si>
  <si>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</si>
  <si>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</si>
  <si>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</si>
  <si>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</si>
  <si>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</si>
  <si>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</si>
  <si>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</si>
  <si>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</si>
  <si>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</si>
  <si>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</si>
  <si>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</si>
  <si>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</si>
  <si>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</si>
  <si>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</si>
  <si>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</si>
  <si>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</si>
  <si>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</si>
  <si>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</si>
  <si>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</si>
  <si>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</si>
  <si>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</si>
  <si>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</si>
  <si>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</si>
  <si>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</si>
  <si>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</si>
  <si>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</si>
  <si>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</si>
  <si>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</si>
  <si>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</si>
  <si>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</si>
  <si>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</si>
  <si>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</si>
  <si>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</si>
  <si>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</si>
  <si>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</si>
  <si>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</si>
  <si>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</si>
  <si>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</si>
  <si>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</si>
  <si>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</si>
  <si>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</si>
  <si>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</si>
  <si>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</si>
  <si>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</si>
  <si>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</si>
  <si>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</si>
  <si>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</si>
  <si>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</si>
  <si>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</si>
  <si>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</si>
  <si>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</si>
  <si>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</si>
  <si>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</si>
  <si>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</si>
  <si>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</si>
  <si>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</si>
  <si>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</si>
  <si>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</si>
  <si>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</si>
  <si>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</si>
  <si>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</si>
  <si>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</si>
  <si>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</si>
  <si>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</si>
  <si>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</si>
  <si>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</si>
  <si>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</si>
  <si>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</si>
  <si>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</si>
  <si>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</si>
  <si>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</si>
  <si>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</si>
  <si>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</si>
  <si>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</si>
  <si>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</si>
  <si>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</si>
  <si>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</si>
  <si>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</si>
  <si>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</si>
  <si>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</si>
  <si>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</si>
  <si>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</si>
  <si>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</si>
  <si>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</si>
  <si>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</si>
  <si>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</si>
  <si>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</si>
  <si>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</si>
  <si>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</si>
  <si>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</si>
  <si>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</si>
  <si>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</si>
  <si>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</si>
  <si>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</si>
  <si>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</si>
  <si>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</si>
  <si>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</si>
  <si>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</si>
  <si>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</si>
  <si>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</si>
  <si>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</si>
  <si>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</si>
  <si>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</si>
  <si>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</si>
  <si>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</si>
  <si>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</si>
  <si>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</si>
  <si>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</si>
  <si>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</si>
  <si>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</si>
  <si>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</si>
  <si>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</si>
  <si>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</si>
  <si>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</si>
  <si>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</si>
  <si>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</si>
  <si>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</si>
  <si>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</si>
  <si>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</si>
  <si>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</si>
  <si>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</si>
  <si>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</si>
  <si>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</si>
  <si>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</si>
  <si>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</si>
  <si>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</si>
  <si>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</si>
  <si>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</si>
  <si>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</si>
  <si>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</si>
  <si>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</si>
  <si>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</si>
  <si>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</si>
  <si>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</si>
  <si>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</si>
  <si>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</si>
  <si>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</si>
  <si>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</si>
  <si>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</si>
  <si>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</si>
  <si>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</si>
  <si>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</si>
  <si>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</si>
  <si>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</si>
  <si>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</si>
  <si>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</si>
  <si>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</si>
  <si>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</si>
  <si>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</si>
  <si>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</si>
  <si>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</si>
  <si>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</si>
  <si>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</si>
  <si>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</si>
  <si>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</si>
  <si>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</si>
  <si>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</si>
  <si>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</si>
  <si>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</si>
  <si>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</si>
  <si>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</si>
  <si>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</si>
  <si>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</si>
  <si>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</si>
  <si>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</si>
  <si>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</si>
  <si>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</si>
  <si>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</si>
  <si>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</si>
  <si>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</si>
  <si>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</si>
  <si>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</si>
  <si>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</si>
  <si>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</si>
  <si>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</si>
  <si>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</si>
  <si>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</si>
  <si>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</si>
  <si>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</si>
  <si>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</si>
  <si>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</si>
  <si>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</si>
  <si>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</si>
  <si>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</si>
  <si>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</si>
  <si>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</si>
  <si>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</si>
  <si>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</si>
  <si>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</si>
  <si>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</si>
  <si>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</si>
  <si>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</si>
  <si>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</si>
  <si>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</si>
  <si>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</si>
  <si>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</si>
  <si>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</si>
  <si>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</si>
  <si>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</si>
  <si>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</si>
  <si>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</si>
  <si>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</si>
  <si>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</si>
  <si>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</si>
  <si>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</si>
  <si>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</si>
  <si>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</si>
  <si>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</si>
  <si>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</si>
  <si>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</si>
  <si>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</si>
  <si>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</si>
  <si>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</si>
  <si>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</si>
  <si>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</si>
  <si>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</si>
  <si>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</si>
  <si>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</si>
  <si>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</si>
  <si>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</si>
  <si>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</si>
  <si>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</si>
  <si>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</si>
  <si>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</si>
  <si>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</si>
  <si>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</si>
  <si>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</si>
  <si>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</si>
  <si>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</si>
  <si>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</si>
  <si>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</si>
  <si>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</si>
  <si>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</si>
  <si>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</si>
  <si>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</si>
  <si>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</si>
  <si>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</si>
  <si>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</si>
  <si>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</si>
  <si>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</si>
  <si>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</si>
  <si>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</si>
  <si>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</si>
  <si>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</si>
  <si>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</si>
  <si>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</si>
  <si>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</si>
  <si>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</si>
  <si>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</si>
  <si>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</si>
  <si>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</si>
  <si>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</si>
  <si>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</si>
  <si>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</si>
  <si>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</si>
  <si>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</si>
  <si>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</si>
  <si>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</si>
  <si>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</si>
  <si>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</si>
  <si>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</si>
  <si>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</si>
  <si>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</si>
  <si>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</si>
  <si>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</si>
  <si>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</si>
  <si>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</si>
  <si>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</si>
  <si>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</si>
  <si>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</si>
  <si>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</si>
  <si>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</si>
  <si>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</si>
  <si>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</si>
  <si>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</si>
  <si>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</si>
  <si>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</si>
  <si>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</si>
  <si>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</si>
  <si>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</si>
  <si>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</si>
  <si>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</si>
  <si>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</si>
  <si>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</si>
  <si>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</si>
  <si>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</si>
  <si>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</si>
  <si>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</si>
  <si>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</si>
  <si>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</si>
  <si>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</si>
  <si>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</si>
  <si>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</si>
  <si>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</si>
  <si>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</si>
  <si>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</si>
  <si>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</si>
  <si>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</si>
  <si>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</si>
  <si>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</si>
  <si>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</si>
  <si>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</si>
  <si>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</si>
  <si>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</si>
  <si>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</si>
  <si>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</si>
  <si>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</si>
  <si>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</si>
  <si>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</si>
  <si>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</si>
  <si>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</si>
  <si>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</si>
  <si>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</si>
  <si>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</si>
  <si>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</si>
  <si>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</si>
  <si>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</si>
  <si>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</si>
  <si>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</si>
  <si>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</si>
  <si>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</si>
  <si>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</si>
  <si>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</si>
  <si>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</si>
  <si>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</si>
  <si>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</si>
  <si>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</si>
  <si>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</si>
  <si>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</si>
  <si>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</si>
  <si>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</si>
  <si>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</si>
  <si>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</si>
  <si>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</si>
  <si>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</si>
  <si>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</si>
  <si>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</si>
  <si>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</si>
  <si>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</si>
  <si>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</si>
  <si>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</si>
  <si>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</si>
  <si>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</si>
  <si>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</si>
  <si>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</si>
  <si>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</si>
  <si>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</si>
  <si>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</si>
  <si>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</si>
  <si>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</si>
  <si>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</si>
  <si>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</si>
  <si>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</si>
  <si>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</si>
  <si>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</si>
  <si>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</si>
  <si>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</si>
  <si>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</si>
  <si>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</si>
  <si>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</si>
  <si>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</si>
  <si>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</si>
  <si>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</si>
  <si>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</si>
  <si>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</si>
  <si>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</si>
  <si>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</si>
  <si>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</si>
  <si>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</si>
  <si>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</si>
  <si>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</si>
  <si>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</si>
  <si>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</si>
  <si>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</si>
  <si>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</si>
  <si>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</si>
  <si>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</si>
  <si>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</si>
  <si>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</si>
  <si>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</si>
  <si>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</si>
  <si>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</si>
  <si>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</si>
  <si>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</si>
  <si>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</si>
  <si>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</si>
  <si>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</si>
  <si>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</si>
  <si>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</si>
  <si>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</si>
  <si>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</si>
  <si>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</si>
  <si>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</si>
  <si>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</si>
  <si>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</si>
  <si>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</si>
  <si>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</si>
  <si>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</si>
  <si>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</si>
  <si>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</si>
  <si>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</si>
  <si>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</si>
  <si>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</si>
  <si>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</si>
  <si>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</si>
  <si>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</si>
  <si>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</si>
  <si>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</si>
  <si>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</si>
  <si>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</si>
  <si>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</si>
  <si>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</si>
  <si>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</si>
  <si>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</si>
  <si>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</si>
  <si>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</si>
  <si>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</si>
  <si>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</si>
  <si>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</si>
  <si>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</si>
  <si>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</si>
  <si>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</si>
  <si>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</si>
  <si>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</si>
  <si>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</si>
  <si>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</si>
  <si>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</si>
  <si>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</si>
  <si>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</si>
  <si>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</si>
  <si>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</si>
  <si>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</si>
  <si>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</si>
  <si>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</si>
  <si>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</si>
  <si>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</si>
  <si>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</si>
  <si>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</si>
  <si>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</si>
  <si>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</si>
  <si>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</si>
  <si>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</si>
  <si>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</si>
  <si>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</si>
  <si>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</si>
  <si>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</si>
  <si>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</si>
  <si>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</si>
  <si>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</si>
  <si>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</si>
  <si>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</si>
  <si>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</si>
  <si>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</si>
  <si>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</si>
  <si>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</si>
  <si>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</si>
  <si>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</si>
  <si>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</si>
  <si>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</si>
  <si>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</si>
  <si>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</si>
  <si>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</si>
  <si>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</si>
  <si>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</si>
  <si>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</si>
  <si>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</si>
  <si>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</si>
  <si>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</si>
  <si>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</si>
  <si>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</si>
  <si>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</si>
  <si>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</si>
  <si>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</si>
  <si>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</si>
  <si>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</si>
  <si>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</si>
  <si>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</si>
  <si>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</si>
  <si>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</si>
  <si>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</si>
  <si>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</si>
  <si>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</si>
  <si>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</si>
  <si>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</si>
  <si>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</si>
  <si>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</si>
  <si>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</si>
  <si>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</si>
  <si>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</si>
  <si>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</si>
  <si>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</si>
  <si>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</si>
  <si>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</si>
  <si>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</si>
  <si>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</si>
  <si>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</si>
  <si>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</si>
  <si>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</si>
  <si>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</si>
  <si>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</si>
  <si>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</si>
  <si>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</si>
  <si>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</si>
  <si>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</si>
  <si>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</si>
  <si>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</si>
  <si>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</si>
  <si>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</si>
  <si>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</si>
  <si>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</si>
  <si>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</si>
  <si>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</si>
  <si>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</si>
  <si>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</si>
  <si>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</si>
  <si>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</si>
  <si>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</si>
  <si>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</si>
  <si>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</si>
  <si>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</si>
  <si>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</si>
  <si>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</si>
  <si>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</si>
  <si>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</si>
  <si>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</si>
  <si>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</si>
  <si>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</si>
  <si>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</si>
  <si>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</si>
  <si>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</si>
  <si>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</si>
  <si>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</si>
  <si>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</si>
  <si>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</si>
  <si>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</si>
  <si>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</si>
  <si>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</si>
  <si>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</si>
  <si>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</si>
  <si>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</si>
  <si>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</si>
  <si>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</si>
  <si>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</si>
  <si>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</si>
  <si>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</si>
  <si>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</si>
  <si>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</si>
  <si>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</si>
  <si>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</si>
  <si>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</si>
  <si>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</si>
  <si>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</si>
  <si>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</si>
  <si>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</si>
  <si>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</si>
  <si>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</si>
  <si>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</si>
  <si>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</si>
  <si>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</si>
  <si>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</si>
  <si>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</si>
  <si>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</si>
  <si>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</si>
  <si>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</si>
  <si>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</si>
  <si>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</si>
  <si>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</si>
  <si>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</si>
  <si>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</si>
  <si>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</si>
  <si>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</si>
  <si>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</si>
  <si>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</si>
  <si>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</si>
  <si>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</si>
  <si>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</si>
  <si>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</si>
  <si>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</si>
  <si>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</si>
  <si>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</si>
  <si>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</si>
  <si>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</si>
  <si>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</si>
  <si>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</si>
  <si>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</si>
  <si>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</si>
  <si>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</si>
  <si>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</si>
  <si>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</si>
  <si>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</si>
  <si>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</si>
  <si>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</si>
  <si>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</si>
  <si>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</si>
  <si>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</si>
  <si>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</si>
  <si>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</si>
  <si>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</si>
  <si>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</si>
  <si>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</si>
  <si>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</si>
  <si>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</si>
  <si>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</si>
  <si>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</si>
  <si>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</si>
  <si>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</si>
  <si>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</si>
  <si>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</si>
  <si>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</si>
  <si>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</si>
  <si>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</si>
  <si>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</si>
  <si>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</si>
  <si>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</si>
  <si>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</si>
  <si>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</si>
  <si>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</si>
  <si>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</si>
  <si>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</si>
  <si>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</si>
  <si>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</si>
  <si>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</si>
  <si>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</si>
  <si>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</si>
  <si>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</si>
  <si>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</si>
  <si>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</si>
  <si>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</si>
  <si>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</si>
  <si>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</si>
  <si>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</si>
  <si>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</si>
  <si>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</si>
  <si>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</si>
  <si>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</si>
  <si>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</si>
  <si>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</si>
  <si>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</si>
  <si>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</si>
  <si>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</si>
  <si>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</si>
  <si>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</si>
  <si>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</si>
  <si>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</si>
  <si>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</si>
  <si>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</si>
  <si>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</si>
  <si>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</si>
  <si>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</si>
  <si>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</si>
  <si>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</si>
  <si>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</si>
  <si>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</si>
  <si>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</si>
  <si>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</si>
  <si>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</si>
  <si>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</si>
  <si>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</si>
  <si>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</si>
  <si>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</si>
  <si>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</si>
  <si>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</si>
  <si>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</si>
  <si>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</si>
  <si>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</si>
  <si>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</si>
  <si>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</si>
  <si>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</si>
  <si>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</si>
  <si>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</si>
  <si>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</si>
  <si>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</si>
  <si>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</si>
  <si>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</si>
  <si>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</si>
  <si>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</si>
  <si>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</si>
  <si>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</si>
  <si>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</si>
  <si>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</si>
  <si>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</si>
  <si>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</si>
  <si>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</si>
  <si>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</si>
  <si>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</si>
  <si>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</si>
  <si>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</si>
  <si>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</si>
  <si>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</si>
  <si>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</si>
  <si>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</si>
  <si>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</si>
  <si>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</si>
  <si>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</si>
  <si>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</si>
  <si>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</si>
  <si>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</si>
  <si>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</si>
  <si>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</si>
  <si>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</si>
  <si>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</si>
  <si>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</si>
  <si>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</si>
  <si>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</si>
  <si>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</si>
  <si>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</si>
  <si>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</si>
  <si>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</si>
  <si>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</si>
  <si>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</si>
  <si>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</si>
  <si>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</si>
  <si>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</si>
  <si>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</si>
  <si>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</si>
  <si>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</si>
  <si>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</si>
  <si>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</si>
  <si>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</si>
  <si>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</si>
  <si>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</si>
  <si>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</si>
  <si>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</si>
  <si>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</si>
  <si>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</si>
  <si>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</si>
  <si>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</si>
  <si>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</si>
  <si>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</si>
  <si>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</si>
  <si>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</si>
  <si>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</si>
  <si>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</si>
  <si>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</si>
  <si>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</si>
  <si>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</si>
  <si>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</si>
  <si>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</si>
  <si>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</si>
  <si>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</si>
  <si>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</si>
  <si>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</si>
  <si>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</si>
  <si>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</si>
  <si>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</si>
  <si>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</si>
  <si>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</si>
  <si>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</si>
  <si>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</si>
  <si>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</si>
  <si>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</si>
  <si>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</si>
  <si>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</si>
  <si>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</si>
  <si>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</si>
  <si>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</si>
  <si>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</si>
  <si>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</si>
  <si>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</si>
  <si>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</si>
  <si>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</si>
  <si>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</si>
  <si>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</si>
  <si>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</si>
  <si>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</si>
  <si>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</si>
  <si>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</si>
  <si>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</si>
  <si>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</si>
  <si>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</si>
  <si>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</si>
  <si>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</si>
  <si>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</si>
  <si>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</si>
  <si>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</si>
  <si>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</si>
  <si>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</si>
  <si>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</si>
  <si>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</si>
  <si>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</si>
  <si>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</si>
  <si>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</si>
  <si>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</si>
  <si>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</si>
  <si>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</si>
  <si>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</si>
  <si>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</si>
  <si>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</si>
  <si>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</si>
  <si>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</si>
  <si>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</si>
  <si>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</si>
  <si>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</si>
  <si>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</si>
  <si>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</si>
  <si>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</si>
  <si>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</si>
  <si>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</si>
  <si>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</si>
  <si>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</si>
  <si>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</si>
  <si>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</si>
  <si>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</si>
  <si>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</si>
  <si>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</si>
  <si>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</si>
  <si>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</si>
  <si>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</si>
  <si>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</si>
  <si>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</si>
  <si>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</si>
  <si>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</si>
  <si>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</si>
  <si>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</si>
  <si>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</si>
  <si>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</si>
  <si>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</si>
  <si>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</si>
  <si>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</si>
  <si>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</si>
  <si>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</si>
  <si>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</si>
  <si>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</si>
  <si>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</si>
  <si>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</si>
  <si>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</si>
  <si>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</si>
  <si>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</si>
  <si>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</si>
  <si>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</si>
  <si>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</si>
  <si>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</si>
  <si>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</si>
  <si>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</si>
  <si>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</si>
  <si>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</si>
  <si>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</si>
  <si>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</si>
  <si>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</si>
  <si>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</si>
  <si>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</si>
  <si>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</si>
  <si>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</si>
  <si>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</si>
  <si>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</si>
  <si>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</si>
  <si>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</si>
  <si>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</si>
  <si>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</si>
  <si>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</si>
  <si>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</si>
  <si>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</si>
  <si>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</si>
  <si>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</si>
  <si>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</si>
  <si>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</si>
  <si>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</si>
  <si>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</si>
  <si>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</si>
  <si>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</si>
  <si>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</si>
  <si>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</si>
  <si>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</si>
  <si>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</si>
  <si>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</si>
  <si>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</si>
  <si>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</si>
  <si>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</si>
  <si>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</si>
  <si>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</si>
  <si>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</si>
  <si>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</si>
  <si>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</si>
  <si>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</si>
  <si>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</si>
  <si>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</si>
  <si>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</si>
  <si>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</si>
  <si>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</si>
  <si>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</si>
  <si>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</si>
  <si>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</si>
  <si>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</si>
  <si>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</si>
  <si>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</si>
  <si>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</si>
  <si>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</si>
  <si>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</si>
  <si>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</si>
  <si>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</si>
  <si>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</si>
  <si>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</si>
  <si>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</si>
  <si>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</si>
  <si>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</si>
  <si>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</si>
  <si>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</si>
  <si>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</si>
  <si>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</si>
  <si>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</si>
  <si>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</si>
  <si>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</si>
  <si>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</si>
  <si>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</si>
  <si>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</si>
  <si>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</si>
  <si>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</si>
  <si>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</si>
  <si>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</si>
  <si>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</si>
  <si>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</si>
  <si>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</si>
  <si>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</si>
  <si>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</si>
  <si>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</si>
  <si>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</si>
  <si>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</si>
  <si>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</si>
  <si>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</si>
  <si>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</si>
  <si>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</si>
  <si>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</si>
  <si>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</si>
  <si>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</si>
  <si>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</si>
  <si>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</si>
  <si>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</si>
  <si>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</si>
  <si>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</si>
  <si>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</si>
  <si>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</si>
  <si>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</si>
  <si>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</si>
  <si>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</si>
  <si>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</si>
  <si>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</si>
  <si>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</si>
  <si>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</si>
  <si>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</si>
  <si>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</si>
  <si>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</si>
  <si>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</si>
  <si>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</si>
  <si>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</si>
  <si>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</si>
  <si>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</si>
  <si>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</si>
  <si>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</si>
  <si>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</si>
  <si>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</si>
  <si>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</si>
  <si>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</si>
  <si>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</si>
  <si>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</si>
  <si>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</si>
  <si>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</si>
  <si>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</si>
  <si>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</si>
  <si>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</si>
  <si>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</si>
  <si>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</si>
  <si>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</si>
  <si>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</si>
  <si>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</si>
  <si>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</si>
  <si>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</si>
  <si>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</si>
  <si>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</si>
  <si>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</si>
  <si>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</si>
  <si>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</si>
  <si>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</si>
  <si>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</si>
  <si>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</si>
  <si>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</si>
  <si>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</si>
  <si>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</si>
  <si>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</si>
  <si>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</si>
  <si>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</si>
  <si>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</si>
  <si>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</si>
  <si>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</si>
  <si>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</si>
  <si>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</si>
  <si>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</si>
  <si>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</si>
  <si>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</si>
  <si>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</si>
  <si>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</si>
  <si>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</si>
  <si>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</si>
  <si>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</si>
  <si>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</si>
  <si>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</si>
  <si>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</si>
  <si>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</si>
  <si>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</si>
  <si>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</si>
  <si>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</si>
  <si>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</si>
  <si>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</si>
  <si>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</si>
  <si>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</si>
  <si>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</si>
  <si>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</si>
  <si>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</si>
  <si>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</si>
  <si>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</si>
  <si>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</si>
  <si>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</si>
  <si>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</si>
  <si>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</si>
  <si>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</si>
  <si>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</si>
  <si>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</si>
  <si>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</si>
  <si>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</si>
  <si>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</si>
  <si>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</si>
  <si>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</si>
  <si>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</si>
  <si>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</si>
  <si>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</si>
  <si>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</si>
  <si>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</si>
  <si>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</si>
  <si>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</si>
  <si>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</si>
  <si>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</si>
  <si>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</si>
  <si>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</si>
  <si>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</si>
  <si>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</si>
  <si>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</si>
  <si>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</si>
  <si>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</si>
  <si>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</si>
  <si>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</si>
  <si>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</si>
  <si>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</si>
  <si>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</si>
  <si>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</si>
  <si>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</si>
  <si>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</si>
  <si>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</si>
  <si>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</si>
  <si>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</si>
  <si>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</si>
  <si>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</si>
  <si>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</si>
  <si>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</si>
  <si>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</si>
  <si>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</si>
  <si>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</si>
  <si>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</si>
  <si>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</si>
  <si>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</si>
  <si>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</si>
  <si>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</si>
  <si>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</si>
  <si>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</si>
  <si>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</si>
  <si>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</si>
  <si>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</si>
  <si>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</si>
  <si>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</si>
  <si>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</si>
  <si>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</si>
  <si>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</si>
  <si>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</si>
  <si>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</si>
  <si>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</si>
  <si>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</si>
  <si>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</si>
  <si>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</si>
  <si>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</si>
  <si>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</si>
  <si>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</si>
  <si>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</si>
  <si>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</si>
  <si>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</si>
  <si>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</si>
  <si>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</si>
  <si>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</si>
  <si>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</si>
  <si>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</si>
  <si>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</si>
  <si>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</si>
  <si>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</si>
  <si>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</si>
  <si>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</si>
  <si>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</si>
  <si>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</si>
  <si>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</si>
  <si>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</si>
  <si>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</si>
  <si>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</si>
  <si>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</si>
  <si>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</si>
  <si>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</si>
  <si>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</si>
  <si>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</si>
  <si>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</si>
  <si>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</si>
  <si>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</si>
  <si>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</si>
  <si>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</si>
  <si>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</si>
  <si>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</si>
  <si>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</si>
  <si>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</si>
  <si>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</si>
  <si>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</si>
  <si>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</si>
  <si>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</si>
  <si>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</si>
  <si>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</si>
  <si>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</si>
  <si>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</si>
  <si>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</si>
  <si>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</si>
  <si>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</si>
  <si>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</si>
  <si>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</si>
  <si>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</si>
  <si>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</si>
  <si>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</si>
  <si>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</si>
  <si>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</si>
  <si>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</si>
  <si>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</si>
  <si>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</si>
  <si>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</si>
  <si>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</si>
  <si>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</si>
  <si>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</si>
  <si>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</si>
  <si>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</si>
  <si>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</si>
  <si>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</si>
  <si>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</si>
  <si>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</si>
  <si>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</si>
  <si>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</si>
  <si>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</si>
  <si>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</si>
  <si>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</si>
  <si>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</si>
  <si>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</si>
  <si>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</si>
  <si>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</si>
  <si>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</si>
  <si>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</si>
  <si>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</si>
  <si>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</si>
  <si>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</si>
  <si>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</si>
  <si>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</si>
  <si>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</si>
  <si>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</si>
  <si>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</si>
  <si>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</si>
  <si>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</si>
  <si>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</si>
  <si>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</si>
  <si>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</si>
  <si>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</si>
  <si>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</si>
  <si>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</si>
  <si>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</si>
  <si>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</si>
  <si>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</si>
  <si>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</si>
  <si>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</si>
  <si>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</si>
  <si>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</si>
  <si>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</si>
  <si>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</si>
  <si>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</si>
  <si>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</si>
  <si>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</si>
  <si>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</si>
  <si>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</si>
  <si>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</si>
  <si>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</si>
  <si>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</si>
  <si>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</si>
  <si>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</si>
  <si>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</si>
  <si>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</si>
  <si>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</si>
  <si>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</si>
  <si>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</si>
  <si>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</si>
  <si>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</si>
  <si>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</si>
  <si>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</si>
  <si>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</si>
  <si>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</si>
  <si>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</si>
  <si>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</si>
  <si>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</si>
  <si>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</si>
  <si>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</si>
  <si>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</si>
  <si>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</si>
  <si>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</si>
  <si>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</si>
  <si>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</si>
  <si>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</si>
  <si>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</si>
  <si>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</si>
  <si>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</si>
  <si>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</si>
  <si>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</si>
  <si>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</si>
  <si>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</si>
  <si>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</si>
  <si>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</si>
  <si>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</si>
  <si>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</si>
  <si>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</si>
  <si>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</si>
  <si>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</si>
  <si>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</si>
  <si>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</si>
  <si>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</si>
  <si>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</si>
  <si>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</si>
  <si>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</si>
  <si>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</si>
  <si>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</si>
  <si>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</si>
  <si>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</si>
  <si>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</si>
  <si>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</si>
  <si>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</si>
  <si>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</si>
  <si>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</si>
  <si>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</si>
  <si>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</si>
  <si>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</si>
  <si>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</si>
  <si>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</si>
  <si>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</si>
  <si>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</si>
  <si>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</si>
  <si>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</si>
  <si>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</si>
  <si>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</si>
  <si>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</si>
  <si>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</si>
  <si>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</si>
  <si>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</si>
  <si>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</si>
  <si>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</si>
  <si>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</si>
  <si>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</si>
  <si>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</si>
  <si>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</si>
  <si>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</si>
  <si>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</si>
  <si>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</si>
  <si>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</si>
  <si>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</si>
  <si>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</si>
  <si>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</si>
  <si>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</si>
  <si>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</si>
  <si>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</si>
  <si>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</si>
  <si>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</si>
  <si>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</si>
  <si>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</si>
  <si>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</si>
  <si>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</si>
  <si>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</si>
  <si>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</si>
  <si>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</si>
  <si>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</si>
  <si>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</si>
  <si>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</si>
  <si>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</si>
  <si>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</si>
  <si>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</si>
  <si>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</si>
  <si>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</si>
  <si>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</si>
  <si>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</si>
  <si>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</si>
  <si>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</si>
  <si>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</si>
  <si>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</si>
  <si>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</si>
  <si>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</si>
  <si>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</si>
  <si>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</si>
  <si>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</si>
  <si>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</si>
  <si>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</si>
  <si>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</si>
  <si>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</si>
  <si>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</si>
  <si>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</si>
  <si>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</si>
  <si>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</si>
  <si>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</si>
  <si>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</si>
  <si>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</si>
  <si>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</si>
  <si>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</si>
  <si>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</si>
  <si>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</si>
  <si>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</si>
  <si>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</si>
  <si>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</si>
  <si>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</si>
  <si>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</si>
  <si>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</si>
  <si>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</si>
  <si>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</si>
  <si>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</si>
  <si>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</si>
  <si>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</si>
  <si>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</si>
  <si>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</si>
  <si>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</si>
  <si>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</si>
  <si>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</si>
  <si>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</si>
  <si>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</si>
  <si>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</si>
  <si>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</si>
  <si>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</si>
  <si>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</si>
  <si>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</si>
  <si>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</si>
  <si>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</si>
  <si>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</si>
  <si>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</si>
  <si>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</si>
  <si>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</si>
  <si>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</si>
  <si>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</si>
  <si>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</si>
  <si>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</si>
  <si>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</si>
  <si>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</si>
  <si>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</si>
  <si>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</si>
  <si>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</si>
  <si>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</si>
  <si>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</si>
  <si>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</si>
  <si>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</si>
  <si>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</si>
  <si>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</si>
  <si>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</si>
  <si>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</si>
  <si>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</si>
  <si>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</si>
  <si>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</si>
  <si>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</si>
  <si>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</si>
  <si>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</si>
  <si>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</si>
  <si>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</si>
  <si>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</si>
  <si>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</si>
  <si>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</si>
  <si>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</si>
  <si>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</si>
  <si>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</si>
  <si>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</si>
  <si>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</si>
  <si>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</si>
  <si>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</si>
  <si>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</si>
  <si>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</si>
  <si>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</si>
  <si>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</si>
  <si>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</si>
  <si>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</si>
  <si>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</si>
  <si>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</si>
  <si>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</si>
  <si>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</si>
  <si>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</si>
  <si>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</si>
  <si>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</si>
  <si>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</si>
  <si>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</si>
  <si>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</si>
  <si>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</si>
  <si>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</si>
  <si>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</si>
  <si>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</si>
  <si>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</si>
  <si>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</si>
  <si>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</si>
  <si>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</si>
  <si>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</si>
  <si>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</si>
  <si>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</si>
  <si>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</si>
  <si>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</si>
  <si>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</si>
  <si>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</si>
  <si>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</si>
  <si>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</si>
  <si>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</si>
  <si>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</si>
  <si>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</si>
  <si>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</si>
  <si>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</si>
  <si>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</si>
  <si>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</si>
  <si>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</si>
  <si>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</si>
  <si>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</si>
  <si>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</si>
  <si>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</si>
  <si>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</si>
  <si>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</si>
  <si>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</si>
  <si>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</si>
  <si>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</si>
  <si>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</si>
  <si>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</si>
  <si>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</si>
  <si>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</si>
  <si>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</si>
  <si>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</si>
  <si>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</si>
  <si>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</si>
  <si>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</si>
  <si>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</si>
  <si>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</si>
  <si>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</si>
  <si>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</si>
  <si>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</si>
  <si>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</si>
  <si>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</si>
  <si>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</si>
  <si>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</si>
  <si>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</si>
  <si>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</si>
  <si>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</si>
  <si>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</si>
  <si>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</si>
  <si>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</si>
  <si>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</si>
  <si>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</si>
  <si>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</si>
  <si>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</si>
  <si>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</si>
  <si>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</si>
  <si>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</si>
  <si>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</si>
  <si>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</si>
  <si>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</si>
  <si>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</si>
  <si>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</si>
  <si>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</si>
  <si>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</si>
  <si>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</si>
  <si>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</si>
  <si>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</si>
  <si>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</si>
  <si>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</si>
  <si>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</si>
  <si>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</si>
  <si>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</si>
  <si>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</si>
  <si>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</si>
  <si>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</si>
  <si>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</si>
  <si>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</si>
  <si>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</si>
  <si>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</si>
  <si>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</si>
  <si>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</si>
  <si>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</si>
  <si>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</si>
  <si>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</si>
  <si>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</si>
  <si>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</si>
  <si>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</si>
  <si>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</si>
  <si>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</si>
  <si>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</si>
  <si>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</si>
  <si>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</si>
  <si>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</si>
  <si>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</si>
  <si>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</si>
  <si>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</si>
  <si>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</si>
  <si>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</si>
  <si>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</si>
  <si>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</si>
  <si>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</si>
  <si>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</si>
  <si>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</si>
  <si>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</si>
  <si>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</si>
  <si>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</si>
  <si>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</si>
  <si>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</si>
  <si>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</si>
  <si>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</si>
  <si>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</si>
  <si>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</si>
  <si>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</si>
  <si>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</si>
  <si>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</si>
  <si>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</si>
  <si>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</si>
  <si>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</si>
  <si>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</si>
  <si>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</si>
  <si>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</si>
  <si>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</si>
  <si>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</si>
  <si>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</si>
  <si>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</si>
  <si>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</si>
  <si>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</si>
  <si>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</si>
  <si>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</si>
  <si>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</si>
  <si>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</si>
  <si>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</si>
  <si>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</si>
  <si>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</si>
  <si>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</si>
  <si>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</si>
  <si>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</si>
  <si>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</si>
  <si>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</si>
  <si>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</si>
  <si>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</si>
  <si>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</si>
  <si>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</si>
  <si>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</si>
  <si>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</si>
  <si>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</si>
  <si>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</si>
  <si>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</si>
  <si>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</si>
  <si>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</si>
  <si>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</si>
  <si>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</si>
  <si>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</si>
  <si>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</si>
  <si>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</si>
  <si>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</si>
  <si>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</si>
  <si>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</si>
  <si>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</si>
  <si>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</si>
  <si>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</si>
  <si>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</si>
  <si>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</si>
  <si>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</si>
  <si>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</si>
  <si>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</si>
  <si>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</si>
  <si>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</si>
  <si>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</si>
  <si>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</si>
  <si>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</si>
  <si>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</si>
  <si>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</si>
  <si>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</si>
  <si>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</si>
  <si>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</si>
  <si>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</si>
  <si>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</si>
  <si>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</si>
  <si>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</si>
  <si>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</si>
  <si>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</si>
  <si>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</si>
  <si>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</si>
  <si>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</si>
  <si>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</si>
  <si>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</si>
  <si>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</si>
  <si>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</si>
  <si>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</si>
  <si>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</si>
  <si>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</si>
  <si>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</si>
  <si>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</si>
  <si>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</si>
  <si>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</si>
  <si>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</si>
  <si>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</si>
  <si>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</si>
  <si>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</si>
  <si>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</si>
  <si>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</si>
  <si>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</si>
  <si>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</si>
  <si>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</si>
  <si>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</si>
  <si>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</si>
  <si>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</si>
  <si>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</si>
  <si>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</si>
  <si>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</si>
  <si>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</si>
  <si>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</si>
  <si>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</si>
  <si>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</si>
  <si>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</si>
  <si>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</si>
  <si>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</si>
  <si>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</si>
  <si>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</si>
  <si>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</si>
  <si>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</si>
  <si>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</si>
  <si>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</si>
  <si>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</si>
  <si>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</si>
  <si>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</si>
  <si>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</si>
  <si>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</si>
  <si>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</si>
  <si>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</si>
  <si>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</si>
  <si>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</si>
  <si>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</si>
  <si>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</si>
  <si>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</si>
  <si>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</si>
  <si>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</si>
  <si>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</si>
  <si>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</si>
  <si>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</si>
  <si>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</si>
  <si>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</si>
  <si>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</si>
  <si>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</si>
  <si>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</si>
  <si>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</si>
  <si>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</si>
  <si>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</si>
  <si>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</si>
  <si>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</si>
  <si>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</si>
  <si>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</si>
  <si>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</si>
  <si>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</si>
  <si>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</si>
  <si>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</si>
  <si>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</si>
  <si>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</si>
  <si>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</si>
  <si>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</si>
  <si>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</si>
  <si>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</si>
  <si>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</si>
  <si>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</si>
  <si>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</si>
  <si>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</si>
  <si>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</si>
  <si>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</si>
  <si>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</si>
  <si>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</si>
  <si>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</si>
  <si>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</si>
  <si>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</si>
  <si>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</si>
  <si>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</si>
  <si>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</si>
  <si>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</si>
  <si>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</si>
  <si>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</si>
  <si>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</si>
  <si>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</si>
  <si>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</si>
  <si>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</si>
  <si>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</si>
  <si>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</si>
  <si>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</si>
  <si>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</si>
  <si>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</si>
  <si>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</si>
  <si>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</si>
  <si>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</si>
  <si>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</si>
  <si>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</si>
  <si>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</si>
  <si>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</si>
  <si>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</si>
  <si>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</si>
  <si>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</si>
  <si>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</si>
  <si>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</si>
  <si>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</si>
  <si>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</si>
  <si>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</si>
  <si>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</si>
  <si>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</si>
  <si>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</si>
  <si>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</si>
  <si>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</si>
  <si>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</si>
  <si>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</si>
  <si>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</si>
  <si>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</si>
  <si>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</si>
  <si>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</si>
  <si>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</si>
  <si>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</si>
  <si>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</si>
  <si>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</si>
  <si>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</si>
  <si>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</si>
  <si>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</si>
  <si>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</si>
  <si>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</si>
  <si>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</si>
  <si>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</si>
  <si>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</si>
  <si>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</si>
  <si>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</si>
  <si>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</si>
  <si>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</si>
  <si>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</si>
  <si>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</si>
  <si>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</si>
  <si>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</si>
  <si>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</si>
  <si>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</si>
  <si>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</si>
  <si>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</si>
  <si>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</si>
  <si>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</si>
  <si>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</si>
  <si>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</si>
  <si>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</si>
  <si>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</si>
  <si>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</si>
  <si>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</si>
  <si>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</si>
  <si>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</si>
  <si>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</si>
  <si>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</si>
  <si>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</si>
  <si>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</si>
  <si>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</si>
  <si>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</si>
  <si>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</si>
  <si>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</si>
  <si>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</si>
  <si>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</si>
  <si>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</si>
  <si>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</si>
  <si>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</si>
  <si>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</si>
  <si>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</si>
  <si>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</si>
  <si>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</si>
  <si>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</si>
  <si>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</si>
  <si>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</si>
  <si>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</si>
  <si>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</si>
  <si>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</si>
  <si>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</si>
  <si>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</si>
  <si>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</si>
  <si>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</si>
  <si>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</si>
  <si>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</si>
  <si>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</si>
  <si>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</si>
  <si>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</si>
  <si>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</si>
  <si>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</si>
  <si>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</si>
  <si>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</si>
  <si>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</si>
  <si>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</si>
  <si>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</si>
  <si>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</si>
  <si>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</si>
  <si>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</si>
  <si>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</si>
  <si>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</si>
  <si>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</si>
  <si>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</si>
  <si>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</si>
  <si>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</si>
  <si>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</si>
  <si>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</si>
  <si>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</si>
  <si>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</si>
  <si>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</si>
  <si>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</si>
  <si>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</si>
  <si>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</si>
  <si>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</si>
  <si>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</si>
  <si>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</si>
  <si>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</si>
  <si>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</si>
  <si>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</si>
  <si>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</si>
  <si>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</si>
  <si>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</si>
  <si>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</si>
  <si>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</si>
  <si>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</si>
  <si>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</si>
  <si>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</si>
  <si>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</si>
  <si>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</si>
  <si>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</si>
  <si>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</si>
  <si>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</si>
  <si>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</si>
  <si>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</si>
  <si>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</si>
  <si>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</si>
  <si>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</si>
  <si>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</si>
  <si>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</si>
  <si>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</si>
  <si>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</si>
  <si>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</si>
  <si>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</si>
  <si>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</si>
  <si>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</si>
  <si>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</si>
  <si>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</si>
  <si>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</si>
  <si>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</si>
  <si>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</si>
  <si>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</si>
  <si>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</si>
  <si>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</si>
  <si>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</si>
  <si>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</si>
  <si>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</si>
  <si>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</si>
  <si>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</si>
  <si>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</si>
  <si>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</si>
  <si>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</si>
  <si>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</si>
  <si>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</si>
  <si>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</si>
  <si>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</si>
  <si>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</si>
  <si>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</si>
  <si>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</si>
  <si>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</si>
  <si>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</si>
  <si>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</si>
  <si>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</si>
  <si>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</si>
  <si>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</si>
  <si>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</si>
  <si>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</si>
  <si>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</si>
  <si>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</si>
  <si>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</si>
  <si>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</si>
  <si>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</si>
  <si>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</si>
  <si>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</si>
  <si>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</si>
  <si>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</si>
  <si>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</si>
  <si>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</si>
  <si>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</si>
  <si>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</si>
  <si>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</si>
  <si>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</si>
  <si>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</si>
  <si>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</si>
  <si>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</si>
  <si>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</si>
  <si>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</si>
  <si>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</si>
  <si>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</si>
  <si>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</si>
  <si>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</si>
  <si>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</si>
  <si>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</si>
  <si>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</si>
  <si>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</si>
  <si>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</si>
  <si>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</si>
  <si>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</si>
  <si>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</si>
  <si>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</si>
  <si>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</si>
  <si>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</si>
  <si>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</si>
  <si>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</si>
  <si>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</si>
  <si>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</si>
  <si>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</si>
  <si>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</si>
  <si>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</si>
  <si>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</si>
  <si>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</si>
  <si>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</si>
  <si>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</si>
  <si>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</si>
  <si>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</si>
  <si>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</si>
  <si>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</si>
  <si>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</si>
  <si>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</si>
  <si>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</si>
  <si>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</si>
  <si>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</si>
  <si>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</si>
  <si>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</si>
  <si>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</si>
  <si>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</si>
  <si>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</si>
  <si>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</si>
  <si>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</si>
  <si>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</si>
  <si>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</si>
  <si>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</si>
  <si>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</si>
  <si>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</si>
  <si>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</si>
  <si>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</si>
  <si>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</si>
  <si>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</si>
  <si>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</si>
  <si>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</si>
  <si>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</si>
  <si>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</si>
  <si>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</si>
  <si>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</si>
  <si>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</si>
  <si>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</si>
  <si>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</si>
  <si>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</si>
  <si>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</si>
  <si>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</si>
  <si>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</si>
  <si>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</si>
  <si>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</si>
  <si>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</si>
  <si>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</si>
  <si>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</si>
  <si>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</si>
  <si>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</si>
  <si>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</si>
  <si>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</si>
  <si>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</si>
  <si>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</si>
  <si>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</si>
  <si>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</si>
  <si>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</si>
  <si>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</si>
  <si>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</si>
  <si>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</si>
  <si>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</si>
  <si>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</si>
  <si>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</si>
  <si>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</si>
  <si>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</si>
  <si>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</si>
  <si>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</si>
  <si>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</si>
  <si>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</si>
  <si>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</si>
  <si>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</si>
  <si>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</si>
  <si>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</si>
  <si>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</si>
  <si>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</si>
  <si>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</si>
  <si>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</si>
  <si>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</si>
  <si>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</si>
  <si>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</si>
  <si>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</si>
  <si>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</si>
  <si>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</si>
  <si>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</si>
  <si>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</si>
  <si>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</si>
  <si>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</si>
  <si>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</si>
  <si>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</si>
  <si>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</si>
  <si>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</si>
  <si>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</si>
  <si>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</si>
  <si>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</si>
  <si>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</si>
  <si>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</si>
  <si>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</si>
  <si>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</si>
  <si>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</si>
  <si>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</si>
  <si>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</si>
  <si>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</si>
  <si>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</si>
  <si>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</si>
  <si>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</si>
  <si>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</si>
  <si>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</si>
  <si>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</si>
  <si>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</si>
  <si>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</si>
  <si>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</si>
  <si>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</si>
  <si>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</si>
  <si>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</si>
  <si>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</si>
  <si>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</si>
  <si>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</si>
  <si>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</si>
  <si>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</si>
  <si>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</si>
  <si>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</si>
  <si>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</si>
  <si>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</si>
  <si>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</si>
  <si>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</si>
  <si>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</si>
  <si>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</si>
  <si>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</si>
  <si>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</si>
  <si>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</si>
  <si>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</si>
  <si>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</si>
  <si>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</si>
  <si>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</si>
  <si>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</si>
  <si>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</si>
  <si>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</si>
  <si>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</si>
  <si>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</si>
  <si>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</si>
  <si>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</si>
  <si>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</si>
  <si>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</si>
  <si>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</si>
  <si>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</si>
  <si>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</si>
  <si>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</si>
  <si>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</si>
  <si>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</si>
  <si>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</si>
  <si>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</si>
  <si>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</si>
  <si>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</si>
  <si>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</si>
  <si>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</si>
  <si>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</si>
  <si>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</si>
  <si>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</si>
  <si>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</si>
  <si>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</si>
  <si>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</si>
  <si>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</si>
  <si>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</si>
  <si>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</si>
  <si>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</si>
  <si>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</si>
  <si>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</si>
  <si>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</si>
  <si>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</si>
  <si>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</si>
  <si>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</si>
  <si>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</si>
  <si>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</si>
  <si>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</si>
  <si>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</si>
  <si>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</si>
  <si>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</si>
  <si>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</si>
  <si>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</si>
  <si>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</si>
  <si>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</si>
  <si>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</si>
  <si>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</si>
  <si>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</si>
  <si>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</si>
  <si>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</si>
  <si>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</si>
  <si>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</si>
  <si>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</si>
  <si>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</si>
  <si>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</si>
  <si>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</si>
  <si>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</si>
  <si>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</si>
  <si>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</si>
  <si>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</si>
  <si>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</si>
  <si>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</si>
  <si>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</si>
  <si>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</si>
  <si>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</si>
  <si>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</si>
  <si>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</si>
  <si>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</si>
  <si>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</si>
  <si>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</si>
  <si>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</si>
  <si>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</si>
  <si>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</si>
  <si>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</si>
  <si>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</si>
  <si>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</si>
  <si>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</si>
  <si>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</si>
  <si>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</si>
  <si>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</si>
  <si>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</si>
  <si>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</si>
  <si>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</si>
  <si>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</si>
  <si>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</si>
  <si>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</si>
  <si>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</si>
  <si>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</si>
  <si>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</si>
  <si>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</si>
  <si>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</si>
  <si>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</si>
  <si>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</si>
  <si>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</si>
  <si>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</si>
  <si>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</si>
  <si>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</si>
  <si>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</si>
  <si>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</si>
  <si>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</si>
  <si>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</si>
  <si>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</si>
  <si>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</si>
  <si>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</si>
  <si>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</si>
  <si>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</si>
  <si>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</si>
  <si>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</si>
  <si>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</si>
  <si>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</si>
  <si>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</si>
  <si>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</si>
  <si>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</si>
  <si>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</si>
  <si>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</si>
  <si>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</si>
  <si>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</si>
  <si>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</si>
  <si>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</si>
  <si>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</si>
  <si>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</si>
  <si>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</si>
  <si>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</si>
  <si>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</si>
  <si>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</si>
  <si>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</si>
  <si>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</si>
  <si>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</si>
  <si>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</si>
  <si>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</si>
  <si>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</si>
  <si>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</si>
  <si>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</si>
  <si>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</si>
  <si>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</si>
  <si>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</si>
  <si>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</si>
  <si>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</si>
  <si>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</si>
  <si>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</si>
  <si>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</si>
  <si>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</si>
  <si>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</si>
  <si>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</si>
  <si>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</si>
  <si>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</si>
  <si>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</si>
  <si>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</si>
  <si>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</si>
  <si>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</si>
  <si>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</si>
  <si>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</si>
  <si>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</si>
  <si>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</si>
  <si>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</si>
  <si>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</si>
  <si>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</si>
  <si>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</si>
  <si>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</si>
  <si>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</si>
  <si>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</si>
  <si>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</si>
  <si>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</si>
  <si>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</si>
  <si>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</si>
  <si>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</si>
  <si>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</si>
  <si>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</si>
  <si>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</si>
  <si>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</si>
  <si>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</si>
  <si>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</si>
  <si>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</si>
  <si>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</si>
  <si>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</si>
  <si>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</si>
  <si>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</si>
  <si>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</si>
  <si>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</si>
  <si>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</si>
  <si>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</si>
  <si>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</si>
  <si>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</si>
  <si>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</si>
  <si>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</si>
  <si>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</si>
  <si>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</si>
  <si>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</si>
  <si>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</si>
  <si>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</si>
  <si>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</si>
  <si>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</si>
  <si>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</si>
  <si>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</si>
  <si>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</si>
  <si>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</si>
  <si>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</si>
  <si>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</si>
  <si>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</si>
  <si>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</si>
  <si>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</si>
  <si>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</si>
  <si>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</si>
  <si>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</si>
  <si>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</si>
  <si>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</si>
  <si>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</si>
  <si>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</si>
  <si>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</si>
  <si>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</si>
  <si>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</si>
  <si>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</si>
  <si>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</si>
  <si>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</si>
  <si>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</si>
  <si>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</si>
  <si>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</si>
  <si>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</si>
  <si>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</si>
  <si>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</si>
  <si>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</si>
  <si>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</si>
  <si>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</si>
  <si>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</si>
  <si>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</si>
  <si>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</si>
  <si>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</si>
  <si>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</si>
  <si>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</si>
  <si>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</si>
  <si>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</si>
  <si>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</si>
  <si>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</si>
  <si>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</si>
  <si>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</si>
  <si>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</si>
  <si>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</si>
  <si>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</si>
  <si>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</si>
  <si>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</si>
  <si>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</si>
  <si>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</si>
  <si>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</si>
  <si>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</si>
  <si>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</si>
  <si>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</si>
  <si>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</si>
  <si>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</si>
  <si>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</si>
  <si>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</si>
  <si>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</si>
  <si>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</si>
  <si>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</si>
  <si>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</si>
  <si>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</si>
  <si>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</si>
  <si>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</si>
  <si>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</si>
  <si>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</si>
  <si>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</si>
  <si>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</si>
  <si>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</si>
  <si>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</si>
  <si>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</si>
  <si>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</si>
  <si>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</si>
  <si>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</si>
  <si>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</si>
  <si>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</si>
  <si>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</si>
  <si>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</si>
  <si>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</si>
  <si>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</si>
  <si>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</si>
  <si>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</si>
  <si>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</si>
  <si>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</si>
  <si>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</si>
  <si>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</si>
  <si>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</si>
  <si>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</si>
  <si>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</si>
  <si>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</si>
  <si>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</si>
  <si>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</si>
  <si>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</si>
  <si>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</si>
  <si>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</si>
  <si>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</si>
  <si>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</si>
  <si>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</si>
  <si>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</si>
  <si>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</si>
  <si>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</si>
  <si>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</si>
  <si>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</si>
  <si>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</si>
  <si>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</si>
  <si>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</si>
  <si>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</si>
  <si>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</si>
  <si>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</si>
  <si>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</si>
  <si>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</si>
  <si>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</si>
  <si>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</si>
  <si>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</si>
  <si>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</si>
  <si>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</si>
  <si>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</si>
  <si>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</si>
  <si>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</si>
  <si>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</si>
  <si>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</si>
  <si>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</si>
  <si>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</si>
  <si>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</si>
  <si>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</si>
  <si>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</si>
  <si>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</si>
  <si>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</si>
  <si>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</si>
  <si>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</si>
  <si>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</si>
  <si>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</si>
  <si>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</si>
  <si>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</si>
  <si>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</si>
  <si>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</si>
  <si>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</si>
  <si>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</si>
  <si>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</si>
  <si>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</si>
  <si>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</si>
  <si>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</si>
  <si>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</si>
  <si>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</si>
  <si>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</si>
  <si>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</si>
  <si>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</si>
  <si>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</si>
  <si>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</si>
  <si>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</si>
  <si>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</si>
  <si>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</si>
  <si>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</si>
  <si>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</si>
  <si>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</si>
  <si>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</si>
  <si>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</si>
  <si>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</si>
  <si>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</si>
  <si>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</si>
  <si>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</si>
  <si>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</si>
  <si>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</si>
  <si>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</si>
  <si>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</si>
  <si>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</si>
  <si>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</si>
  <si>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</si>
  <si>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</si>
  <si>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</si>
  <si>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</si>
  <si>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</si>
  <si>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</si>
  <si>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</si>
  <si>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</si>
  <si>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</si>
  <si>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</si>
  <si>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</si>
  <si>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</si>
  <si>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</si>
  <si>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</si>
  <si>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</si>
  <si>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</si>
  <si>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</si>
  <si>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</si>
  <si>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</si>
  <si>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</si>
  <si>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</si>
  <si>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</si>
  <si>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</si>
  <si>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</si>
  <si>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</si>
  <si>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</si>
  <si>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</si>
  <si>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</si>
  <si>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</si>
  <si>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</si>
  <si>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</si>
  <si>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</si>
  <si>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</si>
  <si>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</si>
  <si>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</si>
  <si>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</si>
  <si>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</si>
  <si>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</si>
  <si>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</si>
  <si>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</si>
  <si>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</si>
  <si>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</si>
  <si>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</si>
  <si>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</si>
  <si>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</si>
  <si>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</si>
  <si>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</si>
  <si>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</si>
  <si>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</si>
  <si>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</si>
  <si>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</si>
  <si>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</si>
  <si>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</si>
  <si>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</si>
  <si>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</si>
  <si>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</si>
  <si>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</si>
  <si>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</si>
  <si>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</si>
  <si>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</si>
  <si>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</si>
  <si>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</si>
  <si>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</si>
  <si>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</si>
  <si>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</si>
  <si>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</si>
  <si>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</si>
  <si>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</si>
  <si>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</si>
  <si>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</si>
  <si>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</si>
  <si>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</si>
  <si>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</si>
  <si>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</si>
  <si>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</si>
  <si>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</si>
  <si>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</si>
  <si>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</si>
  <si>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</si>
  <si>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</si>
  <si>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</si>
  <si>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</si>
  <si>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</si>
  <si>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</si>
  <si>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</si>
  <si>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</si>
  <si>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</si>
  <si>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</si>
  <si>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</si>
  <si>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</si>
  <si>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</si>
  <si>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</si>
  <si>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</si>
  <si>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</si>
  <si>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</si>
  <si>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</si>
  <si>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</si>
  <si>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</si>
  <si>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</si>
  <si>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</si>
  <si>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</si>
  <si>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</si>
  <si>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</si>
  <si>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</si>
  <si>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</si>
  <si>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</si>
  <si>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</si>
  <si>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</si>
  <si>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</si>
  <si>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</si>
  <si>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</si>
  <si>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</si>
  <si>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</si>
  <si>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</si>
  <si>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</si>
  <si>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</si>
  <si>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</si>
  <si>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</si>
  <si>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</si>
  <si>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</si>
  <si>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</si>
  <si>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</si>
  <si>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</si>
  <si>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</si>
  <si>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</si>
  <si>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</si>
  <si>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</si>
  <si>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</si>
  <si>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</si>
  <si>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</si>
  <si>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</si>
  <si>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</si>
  <si>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</si>
  <si>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</si>
  <si>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</si>
  <si>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</si>
  <si>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</si>
  <si>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</si>
  <si>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</si>
  <si>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</si>
  <si>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</si>
  <si>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</si>
  <si>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</si>
  <si>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</si>
  <si>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</si>
  <si>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</si>
  <si>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</si>
  <si>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</si>
  <si>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</si>
  <si>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</si>
  <si>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</si>
  <si>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</si>
  <si>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</si>
  <si>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</si>
  <si>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</si>
  <si>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</si>
  <si>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</si>
  <si>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</si>
  <si>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</si>
  <si>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</si>
  <si>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</si>
  <si>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</si>
  <si>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</si>
  <si>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</si>
  <si>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</si>
  <si>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</si>
  <si>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</si>
  <si>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</si>
  <si>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</si>
  <si>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</si>
  <si>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</si>
  <si>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</si>
  <si>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</si>
  <si>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</si>
  <si>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</si>
  <si>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</si>
  <si>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</si>
  <si>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</si>
  <si>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</si>
  <si>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</si>
  <si>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</si>
  <si>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</si>
  <si>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</si>
  <si>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</si>
  <si>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</si>
  <si>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</si>
  <si>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</si>
  <si>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</si>
  <si>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</si>
  <si>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</si>
  <si>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</si>
  <si>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</si>
  <si>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</si>
  <si>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</si>
  <si>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</si>
  <si>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</si>
  <si>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</si>
  <si>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</si>
  <si>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</si>
  <si>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</si>
  <si>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</si>
  <si>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</si>
  <si>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</si>
  <si>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</si>
  <si>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</si>
  <si>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</si>
  <si>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</si>
  <si>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</si>
  <si>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</si>
  <si>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</si>
  <si>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</si>
  <si>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</si>
  <si>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</si>
  <si>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</si>
  <si>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</si>
  <si>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</si>
  <si>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</si>
  <si>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</si>
  <si>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</si>
  <si>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</si>
  <si>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</si>
  <si>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</si>
  <si>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</si>
  <si>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</si>
  <si>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</si>
  <si>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</si>
  <si>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</si>
  <si>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</si>
  <si>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</si>
  <si>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</si>
  <si>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</si>
  <si>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</si>
  <si>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</si>
  <si>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</si>
  <si>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</si>
  <si>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</si>
  <si>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</si>
  <si>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</si>
  <si>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</si>
  <si>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</si>
  <si>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</si>
  <si>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</si>
  <si>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</si>
  <si>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</si>
  <si>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</si>
  <si>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</si>
  <si>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</si>
  <si>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</si>
  <si>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</si>
  <si>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</si>
  <si>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</si>
  <si>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</si>
  <si>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</si>
  <si>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</si>
  <si>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</si>
  <si>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</si>
  <si>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</si>
  <si>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</si>
  <si>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</si>
  <si>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</si>
  <si>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</si>
  <si>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</si>
  <si>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</si>
  <si>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</si>
  <si>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</si>
  <si>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</si>
  <si>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</si>
  <si>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</si>
  <si>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</si>
  <si>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</si>
  <si>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</si>
  <si>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</si>
  <si>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</si>
  <si>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</si>
  <si>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</si>
  <si>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</si>
  <si>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</si>
  <si>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</si>
  <si>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</si>
  <si>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</si>
  <si>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</si>
  <si>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</si>
  <si>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</si>
  <si>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</si>
  <si>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</si>
  <si>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</si>
  <si>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</si>
  <si>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</si>
  <si>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</si>
  <si>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</si>
  <si>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</si>
  <si>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</si>
  <si>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</si>
  <si>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</si>
  <si>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</si>
  <si>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</si>
  <si>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</si>
  <si>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</si>
  <si>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</si>
  <si>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</si>
  <si>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</si>
  <si>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</si>
  <si>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</si>
  <si>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</si>
  <si>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</si>
  <si>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</si>
  <si>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</si>
  <si>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</si>
  <si>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</si>
  <si>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</si>
  <si>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</si>
  <si>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</si>
  <si>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</si>
  <si>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</si>
  <si>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</si>
  <si>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</si>
  <si>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</si>
  <si>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</si>
  <si>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</si>
  <si>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</si>
  <si>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</si>
  <si>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</si>
  <si>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</si>
  <si>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</si>
  <si>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</si>
  <si>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</si>
  <si>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</si>
  <si>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</si>
  <si>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</si>
  <si>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</si>
  <si>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</si>
  <si>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</si>
  <si>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</si>
  <si>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</si>
  <si>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</si>
  <si>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</si>
  <si>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</si>
  <si>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</si>
  <si>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</si>
  <si>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</si>
  <si>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</si>
  <si>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</si>
  <si>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</si>
  <si>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</si>
  <si>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</si>
  <si>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</si>
  <si>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</si>
  <si>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</si>
  <si>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</si>
  <si>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</si>
  <si>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</si>
  <si>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</si>
  <si>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</si>
  <si>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</si>
  <si>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</si>
  <si>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</si>
  <si>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</si>
  <si>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</si>
  <si>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</si>
  <si>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</si>
  <si>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</si>
  <si>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</si>
  <si>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</si>
  <si>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</si>
  <si>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</si>
  <si>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</si>
  <si>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</si>
  <si>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</si>
  <si>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</si>
  <si>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</si>
  <si>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</si>
  <si>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</si>
  <si>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</si>
  <si>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</si>
  <si>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</si>
  <si>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</si>
  <si>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</si>
  <si>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</si>
  <si>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</si>
  <si>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</si>
  <si>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</si>
  <si>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</si>
  <si>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</si>
  <si>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</si>
  <si>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</si>
  <si>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</si>
  <si>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</si>
  <si>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</si>
  <si>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</si>
  <si>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</si>
  <si>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</si>
  <si>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</si>
  <si>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</si>
  <si>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</si>
  <si>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</si>
  <si>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</si>
  <si>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</si>
  <si>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</si>
  <si>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</si>
  <si>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</si>
  <si>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</si>
  <si>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</si>
  <si>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</si>
  <si>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</si>
  <si>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</si>
  <si>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</si>
  <si>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</si>
  <si>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</si>
  <si>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</si>
  <si>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</si>
  <si>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</si>
  <si>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</si>
  <si>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</si>
  <si>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</si>
  <si>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</si>
  <si>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</si>
  <si>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</si>
  <si>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</si>
  <si>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</si>
  <si>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</si>
  <si>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</si>
  <si>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</si>
  <si>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</si>
  <si>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</si>
  <si>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</si>
  <si>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</si>
  <si>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</si>
  <si>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</si>
  <si>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</si>
  <si>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</si>
  <si>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</si>
  <si>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</si>
  <si>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</si>
  <si>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</si>
  <si>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</si>
  <si>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</si>
  <si>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</si>
  <si>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</si>
  <si>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</si>
  <si>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</si>
  <si>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</si>
  <si>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</si>
  <si>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</si>
  <si>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</si>
  <si>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</si>
  <si>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</si>
  <si>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</si>
  <si>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</si>
  <si>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</si>
  <si>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</si>
  <si>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</si>
  <si>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</si>
  <si>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</si>
  <si>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</si>
  <si>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</si>
  <si>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</si>
  <si>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</si>
  <si>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</si>
  <si>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</si>
  <si>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</si>
  <si>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</si>
  <si>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</si>
  <si>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</si>
  <si>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</si>
  <si>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</si>
  <si>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</si>
  <si>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</si>
  <si>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</si>
  <si>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</si>
  <si>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</si>
  <si>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</si>
  <si>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</si>
  <si>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</si>
  <si>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</si>
  <si>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</si>
  <si>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</si>
  <si>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</si>
  <si>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</si>
  <si>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</si>
  <si>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</si>
  <si>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</si>
  <si>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</si>
  <si>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</si>
  <si>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</si>
  <si>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</si>
  <si>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</si>
  <si>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</si>
  <si>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</si>
  <si>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</si>
  <si>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</si>
  <si>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</si>
  <si>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</si>
  <si>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</si>
  <si>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</si>
  <si>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</si>
  <si>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</si>
  <si>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</si>
  <si>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</si>
  <si>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</si>
  <si>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</si>
  <si>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</si>
  <si>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</si>
  <si>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</si>
  <si>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</si>
  <si>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</si>
  <si>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</si>
  <si>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</si>
  <si>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</si>
  <si>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</si>
  <si>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</si>
  <si>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</si>
  <si>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</si>
  <si>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</si>
  <si>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</si>
  <si>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</si>
  <si>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</si>
  <si>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</si>
  <si>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</si>
  <si>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</si>
  <si>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</si>
  <si>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</si>
  <si>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</si>
  <si>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</si>
  <si>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</si>
  <si>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</si>
  <si>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</si>
  <si>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</si>
  <si>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</si>
  <si>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</si>
  <si>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</si>
  <si>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</si>
  <si>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</si>
  <si>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</si>
  <si>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</si>
  <si>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</si>
  <si>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</si>
  <si>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</si>
  <si>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</si>
  <si>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</si>
  <si>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</si>
  <si>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</si>
  <si>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</si>
  <si>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</si>
  <si>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</si>
  <si>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</si>
  <si>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</si>
  <si>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</si>
  <si>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</si>
  <si>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</si>
  <si>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</si>
  <si>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</si>
  <si>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</si>
  <si>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</si>
  <si>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</si>
  <si>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</si>
  <si>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</si>
  <si>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</si>
  <si>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</si>
  <si>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</si>
  <si>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</si>
  <si>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</si>
  <si>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</si>
  <si>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</si>
  <si>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</si>
  <si>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</si>
  <si>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</si>
  <si>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</si>
  <si>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</si>
  <si>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</si>
  <si>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</si>
  <si>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</si>
  <si>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</si>
  <si>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</si>
  <si>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</si>
  <si>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</si>
  <si>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</si>
  <si>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</si>
  <si>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</si>
  <si>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</si>
  <si>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</si>
  <si>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</si>
  <si>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</si>
  <si>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</si>
  <si>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</si>
  <si>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</si>
  <si>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</si>
  <si>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</si>
  <si>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</si>
  <si>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</si>
  <si>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</si>
  <si>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</si>
  <si>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</si>
  <si>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</si>
  <si>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</si>
  <si>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</si>
  <si>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</si>
  <si>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</si>
  <si>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</si>
  <si>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</si>
  <si>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</si>
  <si>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</si>
  <si>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</si>
  <si>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</si>
  <si>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</si>
  <si>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</si>
  <si>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</si>
  <si>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</si>
  <si>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</si>
  <si>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</si>
  <si>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</si>
  <si>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</si>
  <si>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</si>
  <si>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</si>
  <si>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</si>
  <si>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</si>
  <si>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</si>
  <si>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</si>
  <si>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</si>
  <si>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</si>
  <si>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</si>
  <si>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</si>
  <si>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</si>
  <si>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</si>
  <si>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</si>
  <si>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</si>
  <si>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</si>
  <si>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</si>
  <si>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</si>
  <si>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</si>
  <si>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</si>
  <si>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</si>
  <si>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</si>
  <si>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</si>
  <si>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</si>
  <si>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</si>
  <si>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</si>
  <si>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</si>
  <si>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</si>
  <si>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</si>
  <si>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</si>
  <si>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</si>
  <si>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</si>
  <si>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</si>
  <si>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</si>
  <si>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</si>
  <si>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</si>
  <si>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</si>
  <si>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</si>
  <si>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</si>
  <si>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</si>
  <si>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</si>
  <si>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</si>
  <si>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</si>
  <si>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</si>
  <si>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</si>
  <si>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</si>
  <si>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</si>
  <si>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</si>
  <si>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</si>
  <si>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</si>
  <si>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</si>
  <si>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</si>
  <si>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</si>
  <si>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</si>
  <si>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</si>
  <si>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</si>
  <si>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</si>
  <si>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</si>
  <si>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</si>
  <si>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</si>
  <si>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</si>
  <si>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</si>
  <si>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</si>
  <si>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</si>
  <si>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</si>
  <si>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</si>
  <si>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</si>
  <si>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</si>
  <si>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</si>
  <si>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</si>
  <si>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</si>
  <si>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</si>
  <si>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</si>
  <si>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</si>
  <si>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</si>
  <si>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</si>
  <si>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</si>
  <si>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</si>
  <si>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</si>
  <si>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</si>
  <si>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</si>
  <si>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</si>
  <si>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</si>
  <si>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</si>
  <si>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</si>
  <si>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</si>
  <si>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</si>
  <si>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</si>
  <si>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</si>
  <si>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</si>
  <si>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</si>
  <si>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</si>
  <si>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</si>
  <si>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</si>
  <si>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</si>
  <si>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</si>
  <si>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</si>
  <si>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</si>
  <si>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</si>
  <si>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</si>
  <si>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</si>
  <si>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</si>
  <si>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</si>
  <si>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</si>
  <si>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</si>
  <si>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</si>
  <si>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</si>
  <si>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</si>
  <si>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</si>
  <si>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</si>
  <si>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</si>
  <si>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</si>
  <si>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</si>
  <si>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</si>
  <si>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</si>
  <si>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</si>
  <si>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</si>
  <si>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</si>
  <si>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</si>
  <si>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</si>
  <si>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</si>
  <si>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</si>
  <si>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</si>
  <si>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</si>
  <si>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</si>
  <si>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</si>
  <si>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</si>
  <si>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</si>
  <si>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</si>
  <si>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</si>
  <si>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</si>
  <si>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</si>
  <si>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</si>
  <si>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</si>
  <si>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</si>
  <si>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</si>
  <si>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</si>
  <si>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</si>
  <si>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</si>
  <si>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</si>
  <si>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</si>
  <si>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</si>
  <si>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</si>
  <si>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</si>
  <si>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</si>
  <si>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</si>
  <si>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</si>
  <si>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</si>
  <si>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</si>
  <si>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</si>
  <si>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</si>
  <si>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</si>
  <si>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</si>
  <si>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</si>
  <si>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</si>
  <si>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</si>
  <si>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</si>
  <si>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</si>
  <si>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</si>
  <si>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</si>
  <si>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</si>
  <si>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</si>
  <si>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</si>
  <si>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</si>
  <si>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</si>
  <si>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</si>
  <si>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</si>
  <si>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</si>
  <si>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</si>
  <si>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</si>
  <si>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</si>
  <si>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</si>
  <si>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</si>
  <si>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</si>
  <si>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</si>
  <si>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</si>
  <si>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</si>
  <si>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</si>
  <si>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</si>
  <si>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</si>
  <si>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</si>
  <si>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</si>
  <si>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</si>
  <si>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</si>
  <si>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</si>
  <si>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</si>
  <si>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</si>
  <si>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</si>
  <si>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</si>
  <si>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</si>
  <si>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</si>
  <si>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</si>
  <si>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</si>
  <si>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</si>
  <si>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</si>
  <si>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</si>
  <si>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</si>
  <si>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</si>
  <si>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</si>
  <si>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</si>
  <si>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</si>
  <si>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</si>
  <si>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</si>
  <si>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</si>
  <si>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</si>
  <si>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</si>
  <si>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</si>
  <si>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</si>
  <si>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</si>
  <si>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</si>
  <si>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</si>
  <si>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</si>
  <si>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</si>
  <si>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</si>
  <si>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</si>
  <si>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</si>
  <si>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</si>
  <si>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</si>
  <si>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</si>
  <si>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</si>
  <si>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</si>
  <si>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</si>
  <si>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</si>
  <si>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</si>
  <si>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</si>
  <si>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</si>
  <si>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</si>
  <si>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</si>
  <si>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</si>
  <si>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</si>
  <si>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</si>
  <si>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</si>
  <si>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</si>
  <si>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</si>
  <si>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</si>
  <si>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</si>
  <si>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</si>
  <si>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</si>
  <si>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</si>
  <si>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</si>
  <si>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</si>
  <si>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</si>
  <si>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</si>
  <si>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</si>
  <si>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</si>
  <si>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</si>
  <si>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</si>
  <si>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</si>
  <si>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</si>
  <si>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</si>
  <si>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</si>
  <si>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</si>
  <si>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</si>
  <si>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</si>
  <si>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</si>
  <si>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</si>
  <si>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</si>
  <si>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</si>
  <si>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</si>
  <si>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</si>
  <si>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</si>
  <si>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</si>
  <si>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</si>
  <si>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</si>
  <si>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</si>
  <si>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</si>
  <si>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</si>
  <si>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</si>
  <si>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</si>
  <si>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</si>
  <si>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</si>
  <si>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</si>
  <si>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</si>
  <si>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</si>
  <si>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</si>
  <si>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</si>
  <si>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</si>
  <si>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</si>
  <si>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</si>
  <si>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</si>
  <si>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</si>
  <si>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</si>
  <si>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</si>
  <si>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</si>
  <si>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</si>
  <si>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</si>
  <si>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</si>
  <si>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</si>
  <si>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</si>
  <si>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</si>
  <si>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</si>
  <si>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</si>
  <si>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</si>
  <si>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</si>
  <si>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</si>
  <si>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</si>
  <si>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</si>
  <si>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</si>
  <si>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</si>
  <si>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</si>
  <si>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</si>
  <si>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</si>
  <si>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</si>
  <si>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</si>
  <si>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</si>
  <si>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</si>
  <si>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</si>
  <si>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</si>
  <si>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</si>
  <si>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</si>
  <si>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</si>
  <si>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</si>
  <si>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</si>
  <si>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</si>
  <si>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</si>
  <si>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</si>
  <si>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</si>
  <si>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</si>
  <si>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</si>
  <si>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</si>
  <si>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</si>
  <si>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</si>
  <si>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</si>
  <si>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</si>
  <si>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</si>
  <si>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</si>
  <si>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</si>
  <si>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</si>
  <si>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</si>
  <si>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</si>
  <si>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</si>
  <si>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</si>
  <si>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</si>
  <si>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</si>
  <si>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</si>
  <si>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</si>
  <si>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</si>
  <si>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</si>
  <si>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</si>
  <si>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</si>
  <si>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</si>
  <si>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</si>
  <si>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</si>
  <si>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</si>
  <si>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</si>
  <si>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</si>
  <si>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</si>
  <si>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</si>
  <si>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</si>
  <si>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</si>
  <si>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</si>
  <si>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</si>
  <si>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</si>
  <si>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</si>
  <si>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</si>
  <si>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</si>
  <si>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</si>
  <si>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</si>
  <si>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</si>
  <si>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</si>
  <si>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</si>
  <si>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</si>
  <si>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</si>
  <si>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</si>
  <si>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</si>
  <si>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</si>
  <si>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</si>
  <si>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</si>
  <si>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</si>
  <si>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</si>
  <si>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</si>
  <si>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</si>
  <si>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</si>
  <si>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</si>
  <si>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</si>
  <si>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</si>
  <si>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</si>
  <si>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</si>
  <si>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</si>
  <si>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</si>
  <si>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</si>
  <si>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</si>
  <si>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</si>
  <si>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</si>
  <si>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</si>
  <si>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</si>
  <si>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</si>
  <si>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</si>
  <si>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</si>
  <si>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</si>
  <si>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</si>
  <si>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</si>
  <si>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</si>
  <si>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</si>
  <si>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</si>
  <si>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</si>
  <si>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</si>
  <si>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</si>
  <si>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</si>
  <si>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</si>
  <si>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</si>
  <si>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</si>
  <si>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</si>
  <si>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</si>
  <si>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</si>
  <si>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</si>
  <si>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</si>
  <si>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</si>
  <si>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</si>
  <si>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</si>
  <si>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</si>
  <si>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</si>
  <si>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</si>
  <si>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</si>
  <si>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</si>
  <si>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</si>
  <si>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</si>
  <si>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</si>
  <si>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</si>
  <si>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</si>
  <si>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</si>
  <si>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</si>
  <si>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</si>
  <si>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</si>
  <si>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</si>
  <si>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</si>
  <si>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</si>
  <si>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</si>
  <si>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</si>
  <si>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</si>
  <si>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</si>
  <si>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</si>
  <si>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</si>
  <si>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</si>
  <si>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</si>
  <si>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</si>
  <si>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</si>
  <si>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</si>
  <si>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</si>
  <si>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</si>
  <si>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</si>
  <si>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</si>
  <si>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</si>
  <si>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</si>
  <si>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</si>
  <si>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</si>
  <si>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</si>
  <si>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</si>
  <si>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</si>
  <si>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</si>
  <si>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</si>
  <si>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</si>
  <si>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</si>
  <si>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</si>
  <si>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</si>
  <si>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</si>
  <si>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</si>
  <si>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</si>
  <si>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</si>
  <si>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</si>
  <si>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</si>
  <si>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</si>
  <si>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</si>
  <si>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</si>
  <si>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</si>
  <si>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</si>
  <si>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</si>
  <si>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</si>
  <si>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</si>
  <si>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</si>
  <si>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</si>
  <si>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</si>
  <si>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</si>
  <si>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</si>
  <si>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</si>
  <si>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</si>
  <si>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</si>
  <si>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</si>
  <si>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</si>
  <si>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</si>
  <si>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</si>
  <si>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</si>
  <si>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</si>
  <si>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</si>
  <si>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</si>
  <si>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</si>
  <si>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</si>
  <si>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</si>
  <si>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</si>
  <si>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</si>
  <si>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</si>
  <si>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</si>
  <si>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</si>
  <si>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</si>
  <si>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</si>
  <si>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</si>
  <si>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</si>
  <si>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</si>
  <si>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</si>
  <si>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</si>
  <si>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</si>
  <si>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</si>
  <si>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</si>
  <si>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</si>
  <si>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</si>
  <si>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</si>
  <si>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</si>
  <si>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</si>
  <si>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</si>
  <si>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</si>
  <si>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</si>
  <si>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</si>
  <si>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</si>
  <si>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</si>
  <si>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</si>
  <si>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</si>
  <si>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</si>
  <si>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</si>
  <si>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</si>
  <si>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</si>
  <si>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</si>
  <si>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</si>
  <si>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</si>
  <si>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</si>
  <si>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</si>
  <si>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</si>
  <si>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</si>
  <si>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</si>
  <si>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</si>
  <si>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</si>
  <si>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</si>
  <si>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</si>
  <si>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</si>
  <si>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</si>
  <si>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</si>
  <si>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</si>
  <si>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</si>
  <si>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</si>
  <si>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</si>
  <si>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</si>
  <si>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</si>
  <si>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</si>
  <si>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</si>
  <si>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</si>
  <si>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</si>
  <si>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</si>
  <si>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</si>
  <si>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</si>
  <si>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</si>
  <si>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</si>
  <si>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</si>
  <si>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</si>
  <si>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</si>
  <si>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</si>
  <si>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</si>
  <si>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</si>
  <si>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</si>
  <si>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</si>
  <si>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</si>
  <si>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</si>
  <si>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</si>
  <si>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</si>
  <si>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</si>
  <si>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</si>
  <si>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</si>
  <si>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</si>
  <si>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</si>
  <si>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</si>
  <si>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</si>
  <si>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</si>
  <si>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</si>
  <si>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</si>
  <si>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</si>
  <si>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</si>
  <si>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</si>
  <si>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</si>
  <si>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</si>
  <si>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</si>
  <si>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</si>
  <si>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</si>
  <si>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</si>
  <si>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</si>
  <si>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</si>
  <si>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</si>
  <si>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</si>
  <si>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</si>
  <si>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</si>
  <si>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</si>
  <si>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</si>
  <si>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</si>
  <si>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</si>
  <si>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</si>
  <si>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</si>
  <si>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</si>
  <si>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</si>
  <si>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</si>
  <si>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</si>
  <si>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</si>
  <si>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</si>
  <si>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</si>
  <si>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</si>
  <si>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</si>
  <si>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</si>
  <si>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</si>
  <si>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</si>
  <si>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</si>
  <si>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</si>
  <si>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</si>
  <si>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</si>
  <si>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</si>
  <si>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</si>
  <si>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</si>
  <si>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</si>
  <si>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</si>
  <si>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</si>
  <si>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</si>
  <si>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</si>
  <si>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</si>
  <si>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</si>
  <si>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</si>
  <si>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</si>
  <si>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</si>
  <si>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</si>
  <si>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</si>
  <si>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</si>
  <si>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</si>
  <si>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</si>
  <si>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</si>
  <si>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</si>
  <si>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</si>
  <si>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</si>
  <si>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</si>
  <si>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</si>
  <si>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</si>
  <si>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</si>
  <si>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</si>
  <si>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</si>
  <si>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</si>
  <si>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</si>
  <si>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</si>
  <si>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</si>
  <si>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</si>
  <si>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</si>
  <si>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</si>
  <si>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</si>
  <si>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</si>
  <si>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</si>
  <si>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</si>
  <si>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</si>
  <si>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</si>
  <si>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</si>
  <si>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</si>
  <si>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</si>
  <si>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</si>
  <si>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</si>
  <si>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</si>
  <si>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</si>
  <si>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</si>
  <si>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</si>
  <si>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</si>
  <si>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</si>
  <si>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</si>
  <si>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</si>
  <si>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</si>
  <si>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</si>
  <si>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</si>
  <si>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</si>
  <si>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</si>
  <si>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</si>
  <si>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</si>
  <si>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</si>
  <si>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</si>
  <si>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</si>
  <si>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</si>
  <si>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</si>
  <si>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</si>
  <si>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</si>
  <si>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</si>
  <si>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</si>
  <si>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</si>
  <si>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</si>
  <si>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</si>
  <si>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</si>
  <si>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</si>
  <si>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</si>
  <si>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</si>
  <si>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</si>
  <si>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</si>
  <si>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</si>
  <si>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</si>
  <si>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</si>
  <si>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</si>
  <si>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</si>
  <si>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</si>
  <si>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</si>
  <si>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</si>
  <si>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</si>
  <si>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</si>
  <si>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</si>
  <si>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</si>
  <si>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</si>
  <si>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</si>
  <si>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</si>
  <si>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</si>
  <si>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</si>
  <si>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</si>
  <si>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</si>
  <si>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</si>
  <si>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</si>
  <si>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</si>
  <si>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</si>
  <si>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</si>
  <si>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</si>
  <si>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</si>
  <si>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</si>
  <si>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</si>
  <si>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</si>
  <si>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</si>
  <si>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</si>
  <si>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</si>
  <si>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</si>
  <si>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</si>
  <si>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</si>
  <si>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</si>
  <si>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</si>
  <si>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</si>
  <si>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</si>
  <si>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</si>
  <si>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</si>
  <si>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</si>
  <si>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</si>
  <si>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</si>
  <si>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</si>
  <si>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</si>
  <si>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</si>
  <si>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</si>
  <si>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</si>
  <si>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</si>
  <si>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</si>
  <si>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</si>
  <si>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</si>
  <si>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</si>
  <si>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</si>
  <si>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</si>
  <si>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</si>
  <si>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</si>
  <si>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</si>
  <si>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</si>
  <si>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</si>
  <si>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</si>
  <si>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</si>
  <si>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</si>
  <si>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</si>
  <si>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</si>
  <si>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</si>
  <si>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</si>
  <si>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</si>
  <si>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</si>
  <si>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</si>
  <si>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</si>
  <si>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</si>
  <si>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</si>
  <si>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</si>
  <si>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</si>
  <si>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</si>
  <si>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</si>
  <si>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</si>
  <si>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</si>
  <si>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</si>
  <si>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</si>
  <si>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</si>
  <si>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</si>
  <si>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</si>
  <si>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</si>
  <si>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</si>
  <si>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</si>
  <si>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</si>
  <si>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</si>
  <si>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</si>
  <si>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</si>
  <si>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</si>
  <si>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</si>
  <si>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</si>
  <si>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</si>
  <si>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</si>
  <si>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</si>
  <si>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</si>
  <si>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</si>
  <si>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</si>
  <si>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</si>
  <si>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</si>
  <si>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</si>
  <si>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</si>
  <si>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</si>
  <si>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</si>
  <si>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</si>
  <si>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</si>
  <si>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</si>
  <si>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</si>
  <si>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</si>
  <si>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</si>
  <si>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</si>
  <si>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</si>
  <si>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</si>
  <si>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</si>
  <si>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</si>
  <si>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</si>
  <si>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</si>
  <si>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</si>
  <si>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</si>
  <si>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</si>
  <si>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</si>
  <si>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</si>
  <si>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</si>
  <si>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</si>
  <si>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</si>
  <si>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</si>
  <si>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</si>
  <si>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</si>
  <si>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</si>
  <si>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</si>
  <si>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</si>
  <si>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</si>
  <si>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</si>
  <si>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</si>
  <si>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</si>
  <si>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</si>
  <si>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</si>
  <si>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</si>
  <si>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</si>
  <si>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</si>
  <si>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</si>
  <si>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</si>
  <si>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</si>
  <si>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</si>
  <si>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</si>
  <si>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</si>
  <si>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</si>
  <si>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</si>
  <si>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</si>
  <si>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</si>
  <si>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</si>
  <si>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</si>
  <si>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</si>
  <si>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</si>
  <si>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</si>
  <si>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</si>
  <si>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</si>
  <si>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</si>
  <si>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</si>
  <si>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</si>
  <si>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</si>
  <si>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</si>
  <si>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</si>
  <si>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</si>
  <si>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</si>
  <si>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</si>
  <si>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</si>
  <si>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</si>
  <si>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</si>
  <si>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</si>
  <si>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</si>
  <si>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</si>
  <si>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</si>
  <si>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</si>
  <si>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</si>
  <si>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</si>
  <si>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</si>
  <si>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</si>
  <si>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</si>
  <si>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</si>
  <si>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</si>
  <si>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</si>
  <si>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</si>
  <si>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</si>
  <si>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</si>
  <si>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</si>
  <si>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</si>
  <si>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</si>
  <si>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</si>
  <si>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</si>
  <si>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</si>
  <si>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</si>
  <si>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</si>
  <si>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</si>
  <si>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</si>
  <si>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</si>
  <si>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</si>
  <si>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</si>
  <si>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</si>
  <si>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</si>
  <si>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</si>
  <si>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</si>
  <si>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</si>
  <si>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</si>
  <si>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</si>
  <si>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</si>
  <si>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</si>
  <si>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</si>
  <si>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</si>
  <si>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</si>
  <si>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</si>
  <si>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</si>
  <si>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</si>
  <si>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</si>
  <si>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</si>
  <si>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</si>
  <si>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</si>
  <si>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</si>
  <si>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</si>
  <si>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</si>
  <si>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</si>
  <si>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</si>
  <si>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</si>
  <si>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</si>
  <si>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</si>
  <si>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</si>
  <si>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</si>
  <si>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</si>
  <si>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</si>
  <si>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</si>
  <si>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</si>
  <si>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</si>
  <si>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</si>
  <si>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</si>
  <si>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</si>
  <si>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</si>
  <si>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</si>
  <si>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</si>
  <si>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</si>
  <si>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</si>
  <si>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</si>
  <si>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</si>
  <si>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</si>
  <si>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</si>
  <si>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</si>
  <si>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</si>
  <si>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</si>
  <si>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</si>
  <si>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</si>
  <si>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</si>
  <si>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</si>
  <si>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</si>
  <si>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</si>
  <si>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</si>
  <si>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</si>
  <si>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</si>
  <si>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</si>
  <si>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</si>
  <si>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</si>
  <si>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</si>
  <si>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</si>
  <si>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</si>
  <si>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</si>
  <si>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</si>
  <si>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</si>
  <si>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</si>
  <si>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</si>
  <si>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</si>
  <si>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</si>
  <si>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</si>
  <si>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</si>
  <si>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</si>
  <si>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</si>
  <si>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</si>
  <si>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</si>
  <si>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</si>
  <si>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</si>
  <si>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</si>
  <si>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</si>
  <si>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</si>
  <si>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</si>
  <si>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</si>
  <si>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</si>
  <si>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</si>
  <si>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</si>
  <si>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</si>
  <si>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</si>
  <si>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</si>
  <si>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</si>
  <si>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</si>
  <si>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</si>
  <si>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</si>
  <si>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</si>
  <si>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</si>
  <si>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</si>
  <si>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</si>
  <si>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</si>
  <si>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</si>
  <si>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</si>
  <si>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</si>
  <si>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</si>
  <si>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</si>
  <si>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</si>
  <si>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</si>
  <si>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</si>
  <si>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</si>
  <si>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</si>
  <si>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</si>
  <si>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</si>
  <si>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</si>
  <si>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</si>
  <si>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</si>
  <si>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</si>
  <si>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</si>
  <si>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</si>
  <si>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</si>
  <si>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</si>
  <si>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</si>
  <si>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</si>
  <si>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</si>
  <si>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</si>
  <si>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</si>
  <si>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</si>
  <si>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</si>
  <si>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</si>
  <si>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</si>
  <si>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</si>
  <si>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</si>
  <si>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</si>
  <si>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</si>
  <si>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</si>
  <si>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</si>
  <si>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</si>
  <si>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</si>
  <si>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</si>
  <si>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</si>
  <si>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</si>
  <si>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</si>
  <si>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</si>
  <si>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</si>
  <si>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</si>
  <si>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</si>
  <si>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</si>
  <si>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</si>
  <si>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</si>
  <si>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</si>
  <si>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</si>
  <si>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</si>
  <si>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</si>
  <si>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</si>
  <si>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</si>
  <si>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</si>
  <si>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</si>
  <si>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</si>
  <si>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</si>
  <si>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</si>
  <si>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</si>
  <si>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</si>
  <si>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</si>
  <si>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</si>
  <si>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</si>
  <si>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</si>
  <si>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</si>
  <si>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</si>
  <si>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</si>
  <si>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</si>
  <si>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</si>
  <si>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</si>
  <si>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</si>
  <si>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</si>
  <si>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</si>
  <si>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</si>
  <si>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</si>
  <si>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</si>
  <si>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</si>
  <si>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</si>
  <si>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</si>
  <si>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</si>
  <si>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</si>
  <si>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</si>
  <si>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</si>
  <si>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</si>
  <si>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</si>
  <si>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</si>
  <si>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</si>
  <si>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</si>
  <si>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</si>
  <si>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</si>
  <si>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</si>
  <si>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</si>
  <si>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</si>
  <si>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</si>
  <si>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</si>
  <si>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</si>
  <si>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</si>
  <si>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</si>
  <si>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</si>
  <si>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</si>
  <si>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</si>
  <si>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</si>
  <si>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</si>
  <si>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</si>
  <si>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</si>
  <si>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</si>
  <si>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</si>
  <si>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</si>
  <si>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</si>
  <si>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</si>
  <si>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</si>
  <si>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</si>
  <si>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</si>
  <si>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</si>
  <si>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</si>
  <si>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</si>
  <si>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</si>
  <si>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</si>
  <si>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</si>
  <si>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</si>
  <si>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</si>
  <si>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</si>
  <si>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</si>
  <si>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</si>
  <si>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</si>
  <si>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</si>
  <si>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</si>
  <si>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</si>
  <si>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</si>
  <si>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</si>
  <si>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</si>
  <si>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</si>
  <si>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</si>
  <si>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</si>
  <si>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</si>
  <si>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</si>
  <si>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</si>
  <si>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</si>
  <si>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</si>
  <si>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</si>
  <si>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</si>
  <si>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</si>
  <si>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</si>
  <si>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</si>
  <si>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</si>
  <si>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</si>
  <si>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</si>
  <si>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</si>
  <si>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</si>
  <si>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</si>
  <si>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</si>
  <si>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</si>
  <si>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</si>
  <si>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</si>
  <si>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</si>
  <si>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</si>
  <si>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</si>
  <si>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</si>
  <si>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</si>
  <si>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</si>
  <si>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</si>
  <si>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</si>
  <si>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</si>
  <si>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</si>
  <si>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</si>
  <si>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</si>
  <si>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</si>
  <si>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</si>
  <si>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</si>
  <si>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</si>
  <si>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</si>
  <si>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</si>
  <si>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</si>
  <si>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</si>
  <si>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</si>
  <si>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</si>
  <si>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</si>
  <si>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</si>
  <si>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</si>
  <si>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</si>
  <si>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</si>
  <si>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</si>
  <si>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</si>
  <si>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</si>
  <si>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</si>
  <si>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</si>
  <si>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</si>
  <si>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</si>
  <si>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</si>
  <si>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</si>
  <si>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</si>
  <si>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</si>
  <si>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</si>
  <si>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</si>
  <si>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</si>
  <si>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</si>
  <si>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</si>
  <si>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</si>
  <si>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</si>
  <si>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</si>
  <si>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</si>
  <si>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</si>
  <si>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</si>
  <si>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</si>
  <si>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</si>
  <si>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</si>
  <si>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</si>
  <si>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</si>
  <si>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</si>
  <si>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</si>
  <si>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</si>
  <si>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</si>
  <si>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</si>
  <si>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</si>
  <si>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</si>
  <si>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</si>
  <si>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</si>
  <si>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</si>
  <si>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</si>
  <si>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</si>
  <si>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</si>
  <si>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</si>
  <si>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</si>
  <si>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</si>
  <si>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</si>
  <si>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</si>
  <si>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</si>
  <si>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</si>
  <si>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</si>
  <si>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</si>
  <si>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</si>
  <si>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</si>
  <si>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</si>
  <si>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</si>
  <si>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</si>
  <si>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</si>
  <si>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</si>
  <si>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</si>
  <si>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</si>
  <si>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</si>
  <si>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</si>
  <si>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</si>
  <si>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</si>
  <si>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</si>
  <si>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</si>
  <si>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</si>
  <si>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</si>
  <si>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</si>
  <si>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</si>
  <si>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</si>
  <si>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</si>
  <si>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</si>
  <si>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</si>
  <si>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</si>
  <si>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</si>
  <si>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</si>
  <si>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</si>
  <si>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</si>
  <si>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</si>
  <si>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</si>
  <si>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</si>
  <si>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</si>
  <si>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</si>
  <si>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</si>
  <si>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</si>
  <si>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</si>
  <si>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</si>
  <si>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</si>
  <si>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</si>
  <si>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</si>
  <si>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</si>
  <si>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</si>
  <si>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</si>
  <si>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</si>
  <si>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</si>
  <si>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</si>
  <si>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</si>
  <si>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</si>
  <si>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</si>
  <si>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</si>
  <si>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</si>
  <si>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</si>
  <si>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</si>
  <si>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</si>
  <si>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</si>
  <si>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</si>
  <si>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</si>
  <si>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</si>
  <si>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</si>
  <si>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</si>
  <si>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</si>
  <si>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</si>
  <si>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</si>
  <si>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</si>
  <si>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</si>
  <si>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</si>
  <si>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</si>
  <si>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</si>
  <si>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</si>
  <si>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</si>
  <si>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</si>
  <si>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</si>
  <si>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</si>
  <si>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</si>
  <si>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</si>
  <si>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</si>
  <si>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</si>
  <si>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</si>
  <si>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</si>
  <si>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</si>
  <si>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</si>
  <si>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</si>
  <si>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</si>
  <si>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</si>
  <si>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</si>
  <si>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</si>
  <si>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</si>
  <si>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</si>
  <si>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</si>
  <si>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</si>
  <si>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</si>
  <si>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</si>
  <si>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</si>
  <si>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</si>
  <si>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</si>
  <si>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</si>
  <si>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</si>
  <si>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</si>
  <si>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</si>
  <si>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</si>
  <si>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</si>
  <si>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</si>
  <si>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</si>
  <si>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</si>
  <si>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</si>
  <si>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</si>
  <si>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</si>
  <si>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</si>
  <si>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</si>
  <si>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</si>
  <si>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</si>
  <si>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</si>
  <si>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</si>
  <si>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</si>
  <si>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</si>
  <si>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</si>
  <si>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</si>
  <si>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</si>
  <si>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</si>
  <si>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</si>
  <si>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</si>
  <si>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</si>
  <si>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</si>
  <si>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</si>
  <si>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</si>
  <si>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</si>
  <si>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</si>
  <si>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</si>
  <si>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</si>
  <si>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</si>
  <si>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</si>
  <si>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</si>
  <si>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</si>
  <si>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</si>
  <si>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</si>
  <si>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</si>
  <si>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</si>
  <si>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</si>
  <si>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</si>
  <si>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</si>
  <si>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</si>
  <si>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</si>
  <si>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</si>
  <si>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</si>
  <si>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</si>
  <si>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</si>
  <si>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</si>
  <si>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</si>
  <si>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</si>
  <si>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</si>
  <si>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</si>
  <si>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</si>
  <si>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</si>
  <si>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</si>
  <si>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</si>
  <si>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</si>
  <si>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</si>
  <si>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</si>
  <si>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</si>
  <si>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</si>
  <si>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</si>
  <si>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</si>
  <si>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</si>
  <si>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</si>
  <si>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</si>
  <si>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</si>
  <si>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</si>
  <si>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</si>
  <si>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</si>
  <si>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</si>
  <si>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</si>
  <si>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</si>
  <si>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</si>
  <si>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</si>
  <si>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</si>
  <si>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</si>
  <si>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</si>
  <si>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</si>
  <si>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</si>
  <si>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</si>
  <si>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</si>
  <si>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</si>
  <si>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</si>
  <si>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</si>
  <si>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</si>
  <si>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</si>
  <si>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</si>
  <si>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</si>
  <si>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</si>
  <si>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</si>
  <si>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</si>
  <si>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</si>
  <si>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</si>
  <si>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</si>
  <si>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</si>
  <si>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</si>
  <si>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</si>
  <si>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</si>
  <si>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</si>
  <si>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</si>
  <si>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</si>
  <si>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</si>
  <si>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</si>
  <si>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</si>
  <si>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</si>
  <si>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</si>
  <si>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</si>
  <si>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</si>
  <si>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</si>
  <si>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</si>
  <si>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</si>
  <si>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</si>
  <si>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</si>
  <si>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</si>
  <si>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</si>
  <si>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</si>
  <si>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</si>
  <si>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</si>
  <si>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</si>
  <si>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</si>
  <si>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</si>
  <si>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</si>
  <si>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</si>
  <si>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</si>
  <si>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</si>
  <si>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</si>
  <si>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</si>
  <si>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</si>
  <si>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</si>
  <si>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</si>
  <si>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</si>
  <si>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</si>
  <si>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</si>
  <si>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</si>
  <si>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</si>
  <si>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</si>
  <si>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</si>
  <si>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</si>
  <si>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</si>
  <si>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</si>
  <si>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</si>
  <si>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</si>
  <si>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</si>
  <si>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</si>
  <si>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</si>
  <si>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</si>
  <si>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</si>
  <si>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</si>
  <si>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</si>
  <si>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</si>
  <si>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</si>
  <si>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</si>
  <si>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</si>
  <si>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</si>
  <si>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</si>
  <si>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</si>
  <si>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</si>
  <si>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</si>
  <si>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</si>
  <si>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</si>
  <si>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</si>
  <si>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</si>
  <si>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</si>
  <si>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</si>
  <si>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</si>
  <si>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</si>
  <si>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</si>
  <si>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</si>
  <si>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</si>
  <si>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</si>
  <si>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</si>
  <si>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</si>
  <si>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</si>
  <si>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</si>
  <si>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</si>
  <si>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</si>
  <si>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</si>
  <si>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</si>
  <si>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</si>
  <si>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</si>
  <si>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</si>
  <si>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</si>
  <si>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</si>
  <si>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</si>
  <si>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</si>
  <si>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</si>
  <si>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</si>
  <si>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</si>
  <si>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</si>
  <si>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</si>
  <si>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</si>
  <si>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</si>
  <si>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</si>
  <si>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</si>
  <si>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</si>
  <si>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</si>
  <si>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</si>
  <si>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</si>
  <si>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</si>
  <si>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</si>
  <si>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</si>
  <si>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</si>
  <si>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</si>
  <si>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</si>
  <si>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</si>
  <si>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</si>
  <si>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</si>
  <si>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</si>
  <si>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</si>
  <si>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</si>
  <si>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</si>
  <si>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</si>
  <si>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</si>
  <si>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</si>
  <si>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</si>
  <si>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</si>
  <si>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</si>
  <si>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</si>
  <si>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</si>
  <si>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</si>
  <si>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</si>
  <si>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</si>
  <si>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</si>
  <si>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</si>
  <si>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</si>
  <si>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</si>
  <si>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</si>
  <si>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</si>
  <si>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</si>
  <si>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</si>
  <si>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</si>
  <si>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</si>
  <si>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</si>
  <si>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</si>
  <si>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</si>
  <si>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</si>
  <si>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</si>
  <si>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</si>
  <si>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</si>
  <si>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</si>
  <si>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</si>
  <si>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</si>
  <si>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</si>
  <si>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</si>
  <si>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</si>
  <si>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</si>
  <si>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</si>
  <si>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</si>
  <si>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</si>
  <si>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</si>
  <si>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</si>
  <si>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</si>
  <si>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</si>
  <si>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</si>
  <si>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</si>
  <si>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</si>
  <si>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</si>
  <si>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</si>
  <si>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</si>
  <si>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</si>
  <si>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</si>
  <si>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</si>
  <si>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</si>
  <si>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</si>
  <si>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</si>
  <si>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</si>
  <si>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</si>
  <si>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</si>
  <si>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</si>
  <si>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</si>
  <si>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</si>
  <si>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</si>
  <si>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</si>
  <si>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</si>
  <si>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</si>
  <si>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</si>
  <si>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</si>
  <si>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</si>
  <si>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</si>
  <si>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</si>
  <si>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</si>
  <si>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</si>
  <si>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</si>
  <si>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</si>
  <si>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</si>
  <si>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</si>
  <si>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</si>
  <si>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</si>
  <si>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</si>
  <si>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</si>
  <si>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</si>
  <si>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</si>
  <si>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</si>
  <si>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</si>
  <si>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</si>
  <si>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</si>
  <si>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</si>
  <si>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</si>
  <si>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</si>
  <si>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</si>
  <si>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</si>
  <si>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</si>
  <si>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</si>
  <si>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</si>
  <si>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</si>
  <si>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</si>
  <si>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</si>
  <si>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</si>
  <si>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</si>
  <si>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</si>
  <si>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</si>
  <si>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</si>
  <si>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</si>
  <si>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</si>
  <si>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</si>
  <si>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</si>
  <si>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</si>
  <si>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</si>
  <si>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</si>
  <si>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</si>
  <si>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</si>
  <si>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</si>
  <si>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</si>
  <si>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</si>
  <si>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</si>
  <si>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</si>
  <si>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</si>
  <si>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</si>
  <si>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</si>
  <si>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</si>
  <si>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</si>
  <si>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</si>
  <si>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</si>
  <si>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</si>
  <si>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</si>
  <si>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</si>
  <si>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</si>
  <si>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</si>
  <si>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</si>
  <si>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</si>
  <si>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</si>
  <si>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</si>
  <si>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</si>
  <si>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</si>
  <si>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</si>
  <si>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</si>
  <si>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</si>
  <si>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</si>
  <si>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</si>
  <si>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</si>
  <si>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</si>
  <si>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</si>
  <si>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</si>
  <si>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</si>
  <si>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</si>
  <si>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</si>
  <si>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</si>
  <si>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</si>
  <si>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</si>
  <si>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</si>
  <si>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</si>
  <si>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</si>
  <si>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</si>
  <si>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</si>
  <si>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</si>
  <si>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</si>
  <si>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</si>
  <si>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</si>
  <si>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</si>
  <si>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</si>
  <si>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</si>
  <si>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</si>
  <si>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</si>
  <si>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</si>
  <si>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</si>
  <si>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</si>
  <si>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</si>
  <si>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</si>
  <si>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</si>
  <si>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</si>
  <si>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</si>
  <si>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</si>
  <si>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</si>
  <si>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</si>
  <si>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</si>
  <si>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</si>
  <si>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</si>
  <si>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</si>
  <si>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</si>
  <si>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</si>
  <si>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</si>
  <si>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</si>
  <si>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</si>
  <si>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</si>
  <si>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</si>
  <si>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</si>
  <si>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</si>
  <si>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</si>
  <si>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</si>
  <si>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</si>
  <si>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</si>
  <si>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</si>
  <si>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</si>
  <si>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</si>
  <si>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</si>
  <si>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</si>
  <si>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</si>
  <si>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</si>
  <si>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</si>
  <si>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</si>
  <si>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</si>
  <si>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</si>
  <si>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</si>
  <si>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</si>
  <si>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</si>
  <si>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</si>
  <si>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</si>
  <si>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</si>
  <si>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</si>
  <si>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</si>
  <si>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</si>
  <si>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</si>
  <si>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</si>
  <si>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</si>
  <si>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</si>
  <si>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</si>
  <si>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</si>
  <si>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</si>
  <si>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</si>
  <si>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</si>
  <si>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</si>
  <si>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</si>
  <si>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</si>
  <si>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</si>
  <si>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</si>
  <si>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</si>
  <si>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</si>
  <si>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</si>
  <si>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</si>
  <si>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</si>
  <si>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</si>
  <si>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</si>
  <si>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</si>
  <si>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</si>
  <si>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</si>
  <si>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</si>
  <si>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</si>
  <si>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</si>
  <si>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</si>
  <si>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</si>
  <si>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</si>
  <si>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</si>
  <si>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</si>
  <si>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</si>
  <si>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</si>
  <si>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</si>
  <si>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</si>
  <si>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</si>
  <si>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</si>
  <si>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</si>
  <si>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</si>
  <si>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</si>
  <si>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</si>
  <si>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</si>
  <si>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</si>
  <si>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</si>
  <si>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</si>
  <si>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</si>
  <si>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</si>
  <si>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</si>
  <si>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</si>
  <si>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</si>
  <si>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</si>
  <si>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</si>
  <si>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</si>
  <si>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</si>
  <si>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</si>
  <si>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</si>
  <si>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</si>
  <si>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</si>
  <si>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</si>
  <si>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</si>
  <si>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</si>
  <si>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</si>
  <si>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</si>
  <si>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</si>
  <si>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</si>
  <si>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</si>
  <si>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</si>
  <si>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</si>
  <si>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</si>
  <si>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</si>
  <si>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</si>
  <si>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</si>
  <si>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</si>
  <si>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</si>
  <si>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</si>
  <si>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</si>
  <si>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</si>
  <si>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</si>
  <si>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</si>
  <si>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</si>
  <si>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</si>
  <si>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</si>
  <si>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</si>
  <si>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</si>
  <si>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</si>
  <si>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</si>
  <si>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</si>
  <si>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</si>
  <si>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</si>
  <si>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</si>
  <si>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</si>
  <si>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</si>
  <si>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</si>
  <si>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</si>
  <si>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</si>
  <si>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</si>
  <si>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</si>
  <si>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</si>
  <si>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</si>
  <si>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</si>
  <si>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</si>
  <si>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</si>
  <si>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</si>
  <si>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</si>
  <si>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</si>
  <si>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</si>
  <si>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</si>
  <si>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</si>
  <si>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</si>
  <si>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</si>
  <si>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</si>
  <si>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</si>
  <si>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</si>
  <si>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</si>
  <si>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</si>
  <si>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</si>
  <si>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</si>
  <si>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</si>
  <si>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</si>
  <si>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</si>
  <si>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</si>
  <si>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</si>
  <si>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</si>
  <si>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</si>
  <si>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</si>
  <si>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</si>
  <si>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</si>
  <si>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</si>
  <si>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</si>
  <si>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</si>
  <si>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</si>
  <si>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</si>
  <si>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</si>
  <si>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</si>
  <si>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</si>
  <si>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</si>
  <si>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</si>
  <si>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</si>
  <si>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</si>
  <si>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</si>
  <si>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</si>
  <si>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</si>
  <si>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</si>
  <si>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</si>
  <si>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</si>
  <si>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</si>
  <si>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</si>
  <si>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</si>
  <si>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</si>
  <si>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</si>
  <si>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</si>
  <si>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</si>
  <si>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</si>
  <si>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</si>
  <si>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</si>
  <si>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</si>
  <si>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</si>
  <si>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</si>
  <si>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</si>
  <si>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</si>
  <si>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</si>
  <si>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</si>
  <si>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</si>
  <si>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</si>
  <si>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</si>
  <si>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</si>
  <si>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</si>
  <si>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</si>
  <si>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</si>
  <si>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</si>
  <si>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</si>
  <si>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</si>
  <si>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</si>
  <si>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</si>
  <si>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</si>
  <si>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</si>
  <si>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</si>
  <si>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</si>
  <si>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</si>
  <si>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</si>
  <si>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</si>
  <si>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</si>
  <si>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</si>
  <si>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</si>
  <si>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</si>
  <si>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</si>
  <si>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</si>
  <si>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</si>
  <si>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</si>
  <si>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</si>
  <si>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</si>
  <si>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</si>
  <si>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</si>
  <si>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</si>
  <si>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</si>
  <si>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</si>
  <si>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</si>
  <si>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</si>
  <si>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</si>
  <si>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</si>
  <si>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</si>
  <si>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</si>
  <si>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</si>
  <si>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</si>
  <si>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</si>
  <si>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</si>
  <si>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</si>
  <si>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</si>
  <si>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</si>
  <si>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</si>
  <si>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</si>
  <si>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</si>
  <si>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</si>
  <si>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</si>
  <si>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</si>
  <si>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</si>
  <si>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</si>
  <si>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</si>
  <si>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</si>
  <si>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</si>
  <si>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</si>
  <si>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</si>
  <si>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</si>
  <si>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</si>
  <si>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</si>
  <si>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</si>
  <si>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</si>
  <si>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</si>
  <si>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</si>
  <si>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</si>
  <si>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</si>
  <si>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</si>
  <si>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</si>
  <si>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</si>
  <si>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</si>
  <si>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</si>
  <si>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</si>
  <si>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</si>
  <si>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</si>
  <si>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</si>
  <si>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</si>
  <si>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</si>
  <si>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</si>
  <si>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</si>
  <si>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</si>
  <si>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</si>
  <si>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</si>
  <si>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</si>
  <si>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</si>
  <si>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</si>
  <si>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</si>
  <si>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</si>
  <si>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</si>
  <si>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</si>
  <si>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</si>
  <si>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</si>
  <si>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</si>
  <si>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</si>
  <si>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</si>
  <si>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</si>
  <si>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</si>
  <si>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</si>
  <si>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</si>
  <si>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</si>
  <si>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</si>
  <si>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</si>
  <si>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</si>
  <si>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</si>
  <si>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</si>
  <si>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</si>
  <si>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</si>
  <si>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</si>
  <si>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</si>
  <si>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</si>
  <si>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</si>
  <si>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</si>
  <si>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</si>
  <si>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</si>
  <si>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</si>
  <si>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</si>
  <si>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</si>
  <si>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</si>
  <si>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</si>
  <si>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</si>
  <si>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</si>
  <si>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</si>
  <si>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</si>
  <si>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</si>
  <si>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</si>
  <si>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</si>
  <si>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</si>
  <si>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</si>
  <si>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</si>
  <si>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</si>
  <si>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</si>
  <si>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</si>
  <si>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</si>
  <si>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</si>
  <si>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</si>
  <si>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</si>
  <si>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</si>
  <si>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</si>
  <si>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</si>
  <si>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</si>
  <si>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</si>
  <si>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</si>
  <si>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</si>
  <si>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</si>
  <si>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</si>
  <si>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</si>
  <si>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</si>
  <si>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</si>
  <si>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</si>
  <si>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</si>
  <si>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</si>
  <si>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</si>
  <si>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</si>
  <si>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</si>
  <si>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</si>
  <si>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</si>
  <si>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</si>
  <si>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</si>
  <si>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</si>
  <si>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</si>
  <si>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</si>
  <si>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</si>
  <si>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</si>
  <si>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</si>
  <si>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</si>
  <si>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</si>
  <si>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</si>
  <si>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</si>
  <si>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</si>
  <si>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</si>
  <si>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</si>
  <si>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</si>
  <si>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</si>
  <si>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</si>
  <si>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</si>
  <si>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</si>
  <si>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</si>
  <si>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</si>
  <si>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</si>
  <si>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</si>
  <si>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</si>
  <si>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</si>
  <si>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</si>
  <si>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</si>
  <si>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</si>
  <si>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</si>
  <si>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</si>
  <si>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</si>
  <si>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</si>
  <si>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</si>
  <si>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</si>
  <si>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</si>
  <si>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</si>
  <si>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</si>
  <si>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</si>
  <si>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</si>
  <si>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</si>
  <si>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</si>
  <si>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</si>
  <si>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</si>
  <si>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</si>
  <si>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</si>
  <si>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</si>
  <si>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</si>
  <si>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</si>
  <si>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</si>
  <si>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</si>
  <si>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</si>
  <si>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</si>
  <si>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</si>
  <si>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</si>
  <si>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</si>
  <si>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</si>
  <si>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</si>
  <si>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</si>
  <si>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</si>
  <si>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</si>
  <si>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</si>
  <si>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</si>
  <si>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</si>
  <si>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</si>
  <si>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</si>
  <si>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</si>
  <si>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</si>
  <si>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</si>
  <si>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</si>
  <si>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</si>
  <si>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</si>
  <si>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</si>
  <si>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</si>
  <si>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</si>
  <si>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</si>
  <si>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</si>
  <si>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</si>
  <si>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</si>
  <si>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</si>
  <si>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</si>
  <si>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</si>
  <si>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</si>
  <si>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</si>
  <si>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</si>
  <si>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</si>
  <si>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</si>
  <si>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</si>
  <si>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</si>
  <si>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</si>
  <si>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</si>
  <si>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</si>
  <si>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</si>
  <si>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</si>
  <si>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</si>
  <si>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</si>
  <si>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</si>
  <si>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</si>
  <si>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</si>
  <si>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</si>
  <si>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</si>
  <si>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</si>
  <si>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</si>
  <si>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</si>
  <si>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</si>
  <si>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</si>
  <si>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</si>
  <si>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</si>
  <si>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</si>
  <si>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</si>
  <si>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</si>
  <si>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</si>
  <si>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</si>
  <si>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</si>
  <si>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</si>
  <si>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</si>
  <si>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</si>
  <si>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</si>
  <si>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</si>
  <si>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</si>
  <si>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</si>
  <si>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</si>
  <si>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</si>
  <si>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</si>
  <si>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</si>
  <si>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</si>
  <si>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</si>
  <si>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</si>
  <si>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</si>
  <si>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</si>
  <si>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</si>
  <si>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</si>
  <si>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</si>
  <si>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</si>
  <si>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</si>
  <si>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</si>
  <si>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</si>
  <si>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</si>
  <si>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</si>
  <si>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</si>
  <si>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</si>
  <si>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</si>
  <si>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</si>
  <si>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</si>
  <si>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</si>
  <si>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</si>
  <si>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</si>
  <si>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</si>
  <si>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</si>
  <si>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</si>
  <si>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</si>
  <si>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</si>
  <si>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</si>
  <si>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</si>
  <si>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</si>
  <si>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</si>
  <si>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</si>
  <si>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</si>
  <si>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</si>
  <si>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</si>
  <si>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</si>
  <si>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</si>
  <si>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</si>
  <si>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</si>
  <si>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</si>
  <si>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</si>
  <si>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</si>
  <si>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</si>
  <si>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</si>
  <si>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</si>
  <si>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</si>
  <si>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</si>
  <si>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</si>
  <si>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</si>
  <si>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</si>
  <si>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</si>
  <si>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</si>
  <si>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</si>
  <si>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</si>
  <si>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</si>
  <si>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</si>
  <si>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</si>
  <si>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</si>
  <si>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</si>
  <si>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</si>
  <si>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</si>
  <si>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</si>
  <si>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</si>
  <si>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</si>
  <si>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</si>
  <si>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</si>
  <si>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</si>
  <si>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</si>
  <si>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</si>
  <si>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</si>
  <si>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</si>
  <si>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</si>
  <si>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</si>
  <si>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</si>
  <si>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</si>
  <si>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</si>
  <si>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</si>
  <si>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</si>
  <si>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</si>
  <si>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</si>
  <si>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</si>
  <si>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</si>
  <si>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</si>
  <si>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</si>
  <si>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</si>
  <si>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</si>
  <si>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</si>
  <si>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</si>
  <si>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</si>
  <si>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</si>
  <si>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</si>
  <si>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</si>
  <si>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</si>
  <si>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</si>
  <si>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</si>
  <si>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</si>
  <si>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</si>
  <si>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</si>
  <si>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</si>
  <si>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</si>
  <si>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</si>
  <si>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</si>
  <si>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</si>
  <si>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</si>
  <si>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</si>
  <si>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</si>
  <si>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</si>
  <si>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</si>
  <si>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</si>
  <si>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</si>
  <si>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</si>
  <si>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</si>
  <si>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</si>
  <si>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</si>
  <si>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</si>
  <si>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</si>
  <si>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</si>
  <si>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</si>
  <si>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</si>
  <si>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</si>
  <si>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</si>
  <si>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</si>
  <si>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</si>
  <si>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</si>
  <si>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</si>
  <si>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</si>
  <si>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</si>
  <si>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</si>
  <si>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</si>
  <si>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</si>
  <si>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</si>
  <si>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</si>
  <si>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</si>
  <si>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</si>
  <si>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</si>
  <si>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</si>
  <si>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</si>
  <si>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</si>
  <si>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</si>
  <si>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</si>
  <si>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</si>
  <si>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</si>
  <si>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</si>
  <si>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</si>
  <si>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</si>
  <si>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</si>
  <si>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</si>
  <si>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</si>
  <si>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</si>
  <si>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</si>
  <si>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</si>
  <si>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</si>
  <si>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</si>
  <si>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</si>
  <si>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</si>
  <si>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</si>
  <si>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</si>
  <si>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</si>
  <si>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</si>
  <si>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</si>
  <si>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</si>
  <si>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</si>
  <si>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</si>
  <si>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</si>
  <si>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</si>
  <si>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</si>
  <si>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</si>
  <si>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</si>
  <si>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</si>
  <si>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</si>
  <si>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</si>
  <si>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</si>
  <si>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</si>
  <si>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</si>
  <si>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</si>
  <si>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</si>
  <si>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</si>
  <si>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</si>
  <si>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</si>
  <si>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</si>
  <si>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</si>
  <si>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</si>
  <si>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</si>
  <si>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</si>
  <si>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</si>
  <si>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</si>
  <si>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</si>
  <si>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</si>
  <si>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</si>
  <si>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</si>
  <si>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</si>
  <si>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</si>
  <si>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</si>
  <si>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</si>
  <si>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</si>
  <si>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</si>
  <si>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</si>
  <si>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</si>
  <si>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</si>
  <si>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</si>
  <si>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</si>
  <si>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</si>
  <si>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</si>
  <si>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</si>
  <si>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</si>
  <si>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</si>
  <si>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</si>
  <si>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</si>
  <si>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</si>
  <si>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</si>
  <si>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</si>
  <si>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</si>
  <si>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</si>
  <si>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</si>
  <si>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</si>
  <si>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</si>
  <si>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</si>
  <si>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</si>
  <si>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</si>
  <si>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</si>
  <si>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</si>
  <si>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</si>
  <si>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</si>
  <si>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</si>
  <si>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</si>
  <si>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</si>
  <si>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</si>
  <si>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</si>
  <si>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</si>
  <si>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</si>
  <si>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</si>
  <si>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</si>
  <si>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</si>
  <si>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</si>
  <si>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</si>
  <si>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</si>
  <si>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</si>
  <si>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</si>
  <si>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</si>
  <si>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</si>
  <si>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</si>
  <si>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</si>
  <si>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</si>
  <si>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</si>
  <si>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</si>
  <si>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</si>
  <si>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</si>
  <si>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</si>
  <si>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</si>
  <si>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</si>
  <si>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</si>
  <si>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</si>
  <si>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</si>
  <si>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</si>
  <si>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</si>
  <si>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</si>
  <si>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</si>
  <si>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</si>
  <si>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</si>
  <si>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</si>
  <si>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</si>
  <si>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</si>
  <si>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</si>
  <si>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</si>
  <si>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</si>
  <si>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</si>
  <si>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</si>
  <si>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</si>
  <si>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</si>
  <si>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</si>
  <si>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</si>
  <si>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</si>
  <si>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</si>
  <si>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</si>
  <si>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</si>
  <si>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</si>
  <si>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</si>
  <si>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</si>
  <si>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</si>
  <si>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</si>
  <si>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</si>
  <si>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</si>
  <si>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</si>
  <si>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</si>
  <si>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</si>
  <si>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</si>
  <si>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</si>
  <si>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</si>
  <si>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</si>
  <si>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</si>
  <si>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</si>
  <si>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</si>
  <si>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</si>
  <si>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</si>
  <si>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</si>
  <si>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</si>
  <si>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</si>
  <si>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</si>
  <si>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</si>
  <si>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</si>
  <si>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</si>
  <si>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</si>
  <si>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</si>
  <si>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</si>
  <si>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</si>
  <si>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</si>
  <si>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</si>
  <si>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</si>
  <si>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</si>
  <si>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</si>
  <si>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</si>
  <si>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</si>
  <si>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</si>
  <si>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</si>
  <si>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</si>
  <si>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</si>
  <si>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</si>
  <si>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</si>
  <si>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</si>
  <si>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</si>
  <si>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</si>
  <si>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</si>
  <si>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</si>
  <si>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</si>
  <si>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</si>
  <si>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</si>
  <si>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</si>
  <si>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</si>
  <si>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</si>
  <si>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</si>
  <si>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</si>
  <si>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</si>
  <si>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</si>
  <si>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</si>
  <si>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</si>
  <si>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</si>
  <si>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</si>
  <si>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</si>
  <si>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</si>
  <si>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</si>
  <si>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</si>
  <si>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</si>
  <si>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</si>
  <si>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</si>
  <si>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</si>
  <si>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</si>
  <si>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</si>
  <si>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</si>
  <si>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</si>
  <si>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</si>
  <si>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</si>
  <si>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</si>
  <si>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</si>
  <si>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</si>
  <si>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</si>
  <si>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</si>
  <si>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</si>
  <si>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</si>
  <si>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</si>
  <si>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</si>
  <si>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</si>
  <si>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</si>
  <si>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</si>
  <si>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</si>
  <si>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</si>
  <si>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</si>
  <si>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</si>
  <si>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</si>
  <si>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</si>
  <si>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</si>
  <si>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</si>
  <si>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</si>
  <si>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</si>
  <si>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</si>
  <si>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</si>
  <si>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</si>
  <si>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</si>
  <si>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</si>
  <si>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</si>
  <si>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</si>
  <si>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</si>
  <si>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</si>
  <si>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</si>
  <si>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</si>
  <si>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</si>
  <si>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</si>
  <si>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</si>
  <si>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</si>
  <si>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</si>
  <si>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</si>
  <si>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</si>
  <si>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</si>
  <si>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</si>
  <si>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</si>
  <si>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</si>
  <si>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</si>
  <si>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</si>
  <si>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</si>
  <si>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</si>
  <si>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</si>
  <si>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</si>
  <si>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</si>
  <si>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</si>
  <si>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</si>
  <si>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</si>
  <si>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</si>
  <si>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</si>
  <si>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</si>
  <si>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</si>
  <si>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</si>
  <si>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</si>
  <si>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</si>
  <si>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</si>
  <si>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</si>
  <si>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</si>
  <si>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</si>
  <si>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</si>
  <si>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</si>
  <si>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</si>
  <si>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</si>
  <si>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</si>
  <si>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</si>
  <si>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</si>
  <si>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</si>
  <si>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</si>
  <si>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</si>
  <si>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</si>
  <si>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</si>
  <si>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</si>
  <si>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</si>
  <si>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</si>
  <si>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</si>
  <si>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</si>
  <si>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</si>
  <si>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</si>
  <si>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</si>
  <si>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</si>
  <si>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</si>
  <si>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</si>
  <si>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</si>
  <si>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</si>
  <si>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</si>
  <si>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</si>
  <si>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</si>
  <si>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</si>
  <si>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</si>
  <si>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</si>
  <si>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</si>
  <si>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</si>
  <si>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</si>
  <si>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</si>
  <si>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</si>
  <si>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</si>
  <si>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</si>
  <si>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</si>
  <si>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</si>
  <si>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</si>
  <si>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</si>
  <si>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</si>
  <si>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</si>
  <si>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</si>
  <si>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</si>
  <si>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</si>
  <si>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</si>
  <si>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</si>
  <si>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</si>
  <si>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</si>
  <si>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</si>
  <si>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</si>
  <si>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</si>
  <si>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</si>
  <si>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</si>
  <si>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</si>
  <si>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</si>
  <si>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</si>
  <si>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</si>
  <si>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</si>
  <si>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</si>
  <si>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</si>
  <si>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</si>
  <si>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</si>
  <si>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</si>
  <si>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</si>
  <si>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</si>
  <si>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</si>
  <si>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</si>
  <si>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</si>
  <si>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</si>
  <si>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</si>
  <si>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</si>
  <si>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</si>
  <si>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</si>
  <si>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</si>
  <si>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</si>
  <si>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</si>
  <si>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</si>
  <si>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</si>
  <si>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</si>
  <si>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</si>
  <si>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</si>
  <si>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</si>
  <si>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</si>
  <si>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</si>
  <si>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</si>
  <si>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</si>
  <si>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</si>
  <si>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</si>
  <si>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</si>
  <si>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</si>
  <si>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</si>
  <si>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</si>
  <si>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</si>
  <si>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</si>
  <si>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</si>
  <si>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</si>
  <si>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</si>
  <si>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</si>
  <si>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</si>
  <si>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</si>
  <si>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</si>
  <si>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</si>
  <si>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</si>
  <si>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</si>
  <si>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</si>
  <si>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</si>
  <si>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</si>
  <si>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</si>
  <si>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</si>
  <si>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</si>
  <si>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</si>
  <si>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</si>
  <si>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</si>
  <si>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</si>
  <si>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</si>
  <si>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</si>
  <si>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</si>
  <si>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</si>
  <si>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</si>
  <si>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</si>
  <si>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</si>
  <si>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</si>
  <si>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</si>
  <si>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</si>
  <si>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</si>
  <si>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</si>
  <si>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</si>
  <si>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</si>
  <si>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</si>
  <si>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</si>
  <si>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</si>
  <si>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</si>
  <si>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</si>
  <si>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</si>
  <si>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</si>
  <si>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</si>
  <si>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</si>
  <si>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</si>
  <si>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</si>
  <si>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</si>
  <si>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</si>
  <si>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</si>
  <si>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</si>
  <si>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</si>
  <si>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</si>
  <si>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</si>
  <si>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</si>
  <si>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</si>
  <si>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</si>
  <si>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</si>
  <si>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</si>
  <si>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</si>
  <si>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</si>
  <si>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</si>
  <si>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</si>
  <si>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</si>
  <si>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</si>
  <si>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</si>
  <si>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</si>
  <si>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</si>
  <si>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</si>
  <si>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</si>
  <si>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</si>
  <si>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</si>
  <si>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</si>
  <si>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</si>
  <si>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</si>
  <si>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</si>
  <si>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</si>
  <si>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</si>
  <si>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</si>
  <si>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</si>
  <si>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</si>
  <si>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</si>
  <si>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</si>
  <si>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</si>
  <si>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</si>
  <si>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</si>
  <si>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</si>
  <si>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</si>
  <si>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</si>
  <si>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</si>
  <si>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</si>
  <si>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</si>
  <si>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</si>
  <si>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</si>
  <si>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</si>
  <si>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</si>
  <si>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</si>
  <si>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</si>
  <si>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</si>
  <si>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</si>
  <si>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</si>
  <si>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</si>
  <si>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</si>
  <si>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</si>
  <si>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</si>
  <si>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</si>
  <si>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</si>
  <si>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</si>
  <si>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</si>
  <si>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</si>
  <si>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</si>
  <si>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</si>
  <si>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</si>
  <si>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</si>
  <si>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</si>
  <si>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</si>
  <si>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</si>
  <si>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</si>
  <si>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</si>
  <si>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</si>
  <si>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</si>
  <si>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</si>
  <si>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</si>
  <si>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</si>
  <si>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</si>
  <si>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</si>
  <si>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</si>
  <si>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</si>
  <si>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</si>
  <si>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</si>
  <si>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</si>
  <si>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</si>
  <si>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</si>
  <si>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</si>
  <si>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</si>
  <si>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</si>
  <si>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</si>
  <si>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</si>
  <si>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</si>
  <si>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</si>
  <si>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</si>
  <si>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</si>
  <si>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</si>
  <si>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</si>
  <si>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</si>
  <si>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</si>
  <si>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</si>
  <si>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</si>
  <si>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</si>
  <si>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</si>
  <si>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</si>
  <si>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</si>
  <si>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</si>
  <si>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</si>
  <si>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</si>
  <si>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</si>
  <si>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</si>
  <si>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</si>
  <si>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</si>
  <si>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</si>
  <si>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</si>
  <si>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</si>
  <si>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</si>
  <si>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</si>
  <si>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</si>
  <si>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</si>
  <si>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</si>
  <si>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</si>
  <si>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</si>
  <si>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</si>
  <si>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</si>
  <si>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</si>
  <si>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</si>
  <si>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</si>
  <si>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</si>
  <si>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</si>
  <si>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</si>
  <si>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</si>
  <si>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</si>
  <si>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</si>
  <si>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</si>
  <si>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</si>
  <si>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</si>
  <si>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</si>
  <si>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</si>
  <si>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</si>
  <si>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</si>
  <si>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</si>
  <si>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</si>
  <si>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</si>
  <si>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</si>
  <si>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</si>
  <si>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</si>
  <si>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</si>
  <si>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</si>
  <si>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</si>
  <si>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</si>
  <si>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</si>
  <si>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</si>
  <si>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</si>
  <si>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</si>
  <si>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</si>
  <si>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</si>
  <si>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</si>
  <si>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</si>
  <si>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</si>
  <si>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</si>
  <si>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</si>
  <si>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</si>
  <si>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</si>
  <si>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</si>
  <si>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</si>
  <si>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</si>
  <si>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</si>
  <si>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</si>
  <si>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</si>
  <si>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</si>
  <si>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</si>
  <si>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</si>
  <si>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</si>
  <si>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</si>
  <si>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</si>
  <si>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</si>
  <si>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</si>
  <si>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</si>
  <si>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</si>
  <si>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</si>
  <si>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</si>
  <si>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</si>
  <si>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</si>
  <si>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</si>
  <si>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</si>
  <si>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</si>
  <si>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</si>
  <si>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</si>
  <si>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</si>
  <si>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</si>
  <si>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</si>
  <si>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</si>
  <si>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</si>
  <si>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</si>
  <si>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</si>
  <si>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</si>
  <si>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</si>
  <si>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</si>
  <si>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</si>
  <si>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</si>
  <si>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</si>
  <si>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</si>
  <si>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</si>
  <si>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</si>
  <si>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</si>
  <si>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</si>
  <si>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</si>
  <si>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</si>
  <si>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</si>
  <si>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</si>
  <si>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</si>
  <si>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</si>
  <si>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</si>
  <si>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</si>
  <si>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</si>
  <si>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</si>
  <si>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</si>
  <si>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</si>
  <si>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</si>
  <si>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</si>
  <si>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</si>
  <si>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</si>
  <si>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</si>
  <si>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</si>
  <si>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</si>
  <si>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</si>
  <si>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</si>
  <si>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</si>
  <si>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</si>
  <si>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</si>
  <si>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</si>
  <si>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</si>
  <si>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</si>
  <si>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</si>
  <si>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</si>
  <si>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</si>
  <si>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</si>
  <si>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</si>
  <si>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</si>
  <si>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</si>
  <si>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</si>
  <si>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</si>
  <si>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</si>
  <si>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</si>
  <si>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</si>
  <si>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</si>
  <si>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</si>
  <si>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</si>
  <si>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</si>
  <si>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</si>
  <si>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</si>
  <si>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</si>
  <si>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</si>
  <si>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</si>
  <si>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</si>
  <si>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</si>
  <si>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</si>
  <si>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</si>
  <si>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</si>
  <si>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</si>
  <si>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</si>
  <si>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</si>
  <si>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</si>
  <si>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</si>
  <si>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</si>
  <si>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</si>
  <si>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</si>
  <si>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</si>
  <si>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</si>
  <si>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</si>
  <si>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</si>
  <si>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</si>
  <si>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</si>
  <si>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</si>
  <si>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</si>
  <si>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</si>
  <si>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</si>
  <si>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</si>
  <si>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</si>
  <si>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</si>
  <si>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</si>
  <si>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</si>
  <si>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</si>
  <si>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</si>
  <si>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</si>
  <si>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</si>
  <si>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</si>
  <si>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</si>
  <si>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</si>
  <si>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</si>
  <si>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</si>
  <si>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</si>
  <si>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</si>
  <si>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</si>
  <si>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</si>
  <si>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</si>
  <si>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</si>
  <si>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</si>
  <si>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</si>
  <si>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</si>
  <si>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</si>
  <si>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</si>
  <si>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</si>
  <si>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</si>
  <si>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</si>
  <si>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</si>
  <si>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</si>
  <si>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</si>
  <si>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</si>
  <si>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</si>
  <si>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</si>
  <si>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</si>
  <si>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</si>
  <si>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</si>
  <si>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</si>
  <si>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</si>
  <si>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</si>
  <si>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</si>
  <si>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</si>
  <si>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</si>
  <si>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</si>
  <si>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</si>
  <si>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</si>
  <si>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</si>
  <si>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</si>
  <si>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</si>
  <si>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</si>
  <si>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</si>
  <si>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</si>
  <si>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</si>
  <si>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</si>
  <si>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</si>
  <si>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</si>
  <si>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</si>
  <si>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</si>
  <si>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</si>
  <si>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</si>
  <si>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</si>
  <si>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</si>
  <si>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</si>
  <si>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</si>
  <si>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</si>
  <si>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</si>
  <si>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</si>
  <si>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</si>
  <si>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</si>
  <si>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</si>
  <si>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</si>
  <si>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</si>
  <si>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</si>
  <si>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</si>
  <si>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</si>
  <si>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</si>
  <si>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</si>
  <si>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</si>
  <si>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</si>
  <si>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</si>
  <si>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</si>
  <si>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</si>
  <si>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</si>
  <si>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</si>
  <si>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</si>
  <si>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</si>
  <si>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</si>
  <si>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</si>
  <si>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</si>
  <si>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</si>
  <si>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</si>
  <si>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</si>
  <si>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</si>
  <si>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</si>
  <si>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</si>
  <si>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</si>
  <si>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</si>
  <si>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</si>
  <si>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</si>
  <si>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</si>
  <si>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</si>
  <si>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</si>
  <si>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</si>
  <si>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</si>
  <si>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</si>
  <si>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</si>
  <si>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</si>
  <si>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</si>
  <si>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</si>
  <si>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</si>
  <si>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</si>
  <si>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</si>
  <si>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</si>
  <si>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</si>
  <si>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</si>
  <si>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</si>
  <si>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</si>
  <si>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</si>
  <si>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</si>
  <si>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</si>
  <si>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</si>
  <si>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</si>
  <si>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</si>
  <si>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</si>
  <si>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</si>
  <si>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</si>
  <si>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</si>
  <si>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</si>
  <si>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</si>
  <si>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</si>
  <si>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</si>
  <si>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</si>
  <si>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</si>
  <si>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</si>
  <si>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</si>
  <si>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</si>
  <si>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</si>
  <si>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</si>
  <si>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</si>
  <si>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</si>
  <si>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</si>
  <si>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</si>
  <si>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</si>
  <si>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</si>
  <si>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</si>
  <si>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</si>
  <si>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</si>
  <si>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</si>
  <si>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</si>
  <si>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</si>
  <si>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</si>
  <si>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</si>
  <si>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</si>
  <si>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</si>
  <si>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</si>
  <si>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</si>
  <si>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</si>
  <si>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</si>
  <si>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</si>
  <si>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</si>
  <si>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</si>
  <si>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</si>
  <si>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</si>
  <si>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</si>
  <si>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</si>
  <si>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</si>
  <si>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</si>
  <si>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</si>
  <si>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</si>
  <si>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</si>
  <si>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</si>
  <si>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</si>
  <si>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</si>
  <si>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</si>
  <si>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</si>
  <si>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</si>
  <si>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</si>
  <si>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</si>
  <si>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</si>
  <si>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</si>
  <si>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</si>
  <si>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</si>
  <si>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</si>
  <si>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</si>
  <si>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</si>
  <si>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</si>
  <si>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</si>
  <si>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</si>
  <si>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</si>
  <si>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</si>
  <si>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</si>
  <si>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</si>
  <si>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</si>
  <si>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</si>
  <si>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</si>
  <si>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</si>
  <si>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</si>
  <si>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</si>
  <si>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</si>
  <si>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</si>
  <si>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</si>
  <si>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</si>
  <si>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</si>
  <si>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</si>
  <si>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</si>
  <si>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</si>
  <si>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</si>
  <si>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</si>
  <si>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</si>
  <si>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</si>
  <si>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</si>
  <si>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</si>
  <si>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</si>
  <si>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</si>
  <si>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</si>
  <si>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</si>
  <si>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</si>
  <si>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</si>
  <si>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</si>
  <si>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</si>
  <si>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</si>
  <si>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</si>
  <si>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</si>
  <si>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</si>
  <si>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</si>
  <si>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</si>
  <si>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</si>
  <si>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</si>
  <si>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</si>
  <si>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</si>
  <si>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</si>
  <si>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</si>
  <si>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</si>
  <si>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</si>
  <si>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</si>
  <si>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</si>
  <si>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</si>
  <si>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</si>
  <si>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</si>
  <si>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</si>
  <si>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</si>
  <si>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</si>
  <si>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</si>
  <si>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</si>
  <si>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</si>
  <si>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</si>
  <si>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</si>
  <si>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</si>
  <si>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</si>
  <si>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</si>
  <si>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</si>
  <si>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</si>
  <si>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</si>
  <si>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</si>
  <si>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</si>
  <si>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</si>
  <si>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</si>
  <si>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</si>
  <si>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</si>
  <si>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</si>
  <si>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</si>
  <si>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</si>
  <si>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</si>
  <si>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</si>
  <si>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</si>
  <si>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</si>
  <si>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</si>
  <si>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</si>
  <si>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</si>
  <si>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</si>
  <si>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</si>
  <si>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</si>
  <si>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</si>
  <si>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</si>
  <si>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</si>
  <si>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</si>
  <si>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</si>
  <si>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</si>
  <si>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</si>
  <si>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</si>
  <si>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</si>
  <si>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</si>
  <si>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</si>
  <si>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</si>
  <si>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</si>
  <si>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</si>
  <si>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</si>
  <si>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</si>
  <si>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</si>
  <si>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</si>
  <si>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</si>
  <si>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</si>
  <si>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</si>
  <si>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</si>
  <si>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</si>
  <si>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</si>
  <si>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</si>
  <si>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</si>
  <si>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</si>
  <si>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</si>
  <si>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</si>
  <si>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</si>
  <si>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</si>
  <si>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</si>
  <si>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</si>
  <si>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</si>
  <si>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</si>
  <si>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</si>
  <si>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</si>
  <si>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</si>
  <si>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</si>
  <si>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</si>
  <si>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</si>
  <si>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</si>
  <si>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</si>
  <si>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</si>
  <si>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</si>
  <si>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</si>
  <si>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</si>
  <si>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</si>
  <si>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</si>
  <si>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</si>
  <si>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</si>
  <si>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</si>
  <si>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</si>
  <si>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</si>
  <si>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</si>
  <si>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</si>
  <si>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</si>
  <si>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</si>
  <si>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</si>
  <si>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</si>
  <si>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</si>
  <si>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</si>
  <si>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</si>
  <si>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</si>
  <si>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</si>
  <si>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</si>
  <si>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</si>
  <si>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</si>
  <si>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</si>
  <si>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</si>
  <si>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</si>
  <si>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</si>
  <si>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</si>
  <si>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</si>
  <si>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</si>
  <si>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</si>
  <si>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</si>
  <si>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</si>
  <si>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</si>
  <si>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</si>
  <si>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</si>
  <si>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</si>
  <si>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</si>
  <si>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</si>
  <si>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</si>
  <si>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</si>
  <si>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</si>
  <si>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</si>
  <si>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</si>
  <si>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</si>
  <si>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</si>
  <si>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</si>
  <si>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</si>
  <si>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</si>
  <si>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</si>
  <si>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</si>
  <si>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</si>
  <si>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</si>
  <si>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</si>
  <si>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</si>
  <si>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</si>
  <si>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</si>
  <si>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</si>
  <si>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</si>
  <si>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</si>
  <si>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</si>
  <si>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</si>
  <si>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</si>
  <si>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</si>
  <si>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</si>
  <si>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</si>
  <si>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</si>
  <si>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</si>
  <si>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</si>
  <si>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</si>
  <si>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</si>
  <si>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</si>
  <si>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</si>
  <si>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</si>
  <si>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</si>
  <si>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</si>
  <si>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</si>
  <si>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</si>
  <si>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</si>
  <si>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</si>
  <si>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</si>
  <si>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</si>
  <si>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</si>
  <si>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</si>
  <si>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</si>
  <si>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</si>
  <si>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</si>
  <si>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</si>
  <si>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</si>
  <si>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</si>
  <si>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</si>
  <si>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</si>
  <si>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</si>
  <si>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</si>
  <si>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</si>
  <si>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</si>
  <si>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</si>
  <si>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</si>
  <si>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</si>
  <si>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</si>
  <si>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</si>
  <si>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</si>
  <si>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</si>
  <si>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</si>
  <si>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</si>
  <si>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</si>
  <si>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</si>
  <si>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</si>
  <si>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</si>
  <si>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</si>
  <si>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</si>
  <si>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</si>
  <si>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</si>
  <si>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</si>
  <si>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</si>
  <si>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</si>
  <si>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</si>
  <si>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</si>
  <si>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</si>
  <si>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</si>
  <si>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</si>
  <si>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</si>
  <si>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</si>
  <si>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</si>
  <si>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</si>
  <si>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</si>
  <si>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</si>
  <si>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</si>
  <si>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</si>
  <si>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</si>
  <si>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</si>
  <si>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</si>
  <si>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</si>
  <si>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</si>
  <si>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</si>
  <si>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</si>
  <si>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</si>
  <si>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</si>
  <si>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</si>
  <si>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</si>
  <si>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</si>
  <si>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</si>
  <si>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</si>
  <si>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</si>
  <si>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</si>
  <si>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</si>
  <si>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</si>
  <si>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</si>
  <si>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</si>
  <si>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</si>
  <si>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</si>
  <si>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</si>
  <si>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</si>
  <si>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</si>
  <si>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</si>
  <si>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</si>
  <si>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</si>
  <si>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</si>
  <si>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</si>
  <si>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</si>
  <si>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</si>
  <si>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</si>
  <si>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</si>
  <si>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</si>
  <si>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</si>
  <si>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</si>
  <si>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</si>
  <si>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</si>
  <si>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</si>
  <si>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</si>
  <si>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</si>
  <si>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</si>
  <si>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</si>
  <si>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</si>
  <si>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</si>
  <si>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</si>
  <si>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</si>
  <si>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</si>
  <si>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</si>
  <si>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</si>
  <si>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</si>
  <si>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</si>
  <si>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</si>
  <si>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</si>
  <si>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</si>
  <si>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</si>
  <si>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</si>
  <si>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</si>
  <si>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</si>
  <si>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</si>
  <si>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</si>
  <si>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</si>
  <si>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</si>
  <si>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</si>
  <si>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</si>
  <si>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</si>
  <si>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</si>
  <si>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</si>
  <si>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</si>
  <si>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</si>
  <si>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</si>
  <si>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</si>
  <si>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</si>
  <si>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</si>
  <si>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</si>
  <si>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</si>
  <si>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</si>
  <si>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</si>
  <si>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</si>
  <si>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</si>
  <si>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</si>
  <si>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</si>
  <si>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</si>
  <si>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</si>
  <si>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</si>
  <si>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</si>
  <si>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</si>
  <si>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</si>
  <si>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</si>
  <si>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</si>
  <si>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</si>
  <si>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</si>
  <si>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</si>
  <si>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</si>
  <si>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</si>
  <si>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</si>
  <si>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</si>
  <si>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</si>
  <si>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</si>
  <si>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</si>
  <si>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</si>
  <si>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</si>
  <si>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</si>
  <si>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</si>
  <si>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</si>
  <si>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</si>
  <si>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</si>
  <si>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</si>
  <si>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</si>
  <si>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</si>
  <si>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</si>
  <si>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</si>
  <si>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</si>
  <si>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</si>
  <si>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</si>
  <si>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</si>
  <si>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</si>
  <si>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</si>
  <si>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</si>
  <si>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</si>
  <si>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</si>
  <si>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</si>
  <si>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</si>
  <si>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</si>
  <si>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</si>
  <si>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</si>
  <si>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</si>
  <si>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</si>
  <si>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</si>
  <si>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</si>
  <si>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</si>
  <si>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</si>
  <si>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</si>
  <si>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</si>
  <si>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</si>
  <si>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</si>
  <si>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</si>
  <si>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</si>
  <si>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</si>
  <si>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</si>
  <si>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</si>
  <si>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</si>
  <si>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</si>
  <si>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</si>
  <si>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</si>
  <si>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</si>
  <si>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</si>
  <si>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</si>
  <si>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</si>
  <si>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</si>
  <si>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</si>
  <si>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</si>
  <si>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</si>
  <si>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</si>
  <si>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</si>
  <si>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</si>
  <si>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</si>
  <si>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</si>
  <si>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</si>
  <si>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</si>
  <si>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</si>
  <si>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</si>
  <si>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</si>
  <si>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</si>
  <si>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</si>
  <si>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</si>
  <si>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</si>
  <si>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</si>
  <si>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</si>
  <si>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</si>
  <si>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</si>
  <si>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</si>
  <si>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</si>
  <si>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</si>
  <si>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</si>
  <si>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</si>
  <si>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</si>
  <si>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</si>
  <si>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</si>
  <si>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</si>
  <si>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</si>
  <si>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</si>
  <si>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</si>
  <si>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</si>
  <si>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</si>
  <si>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</si>
  <si>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</si>
  <si>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</si>
  <si>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</si>
  <si>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</si>
  <si>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</si>
  <si>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</si>
  <si>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</si>
  <si>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</si>
  <si>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</si>
  <si>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</si>
  <si>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</si>
  <si>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</si>
  <si>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</si>
  <si>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</si>
  <si>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</si>
  <si>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</si>
  <si>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</si>
  <si>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</si>
  <si>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</si>
  <si>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</si>
  <si>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</si>
  <si>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</si>
  <si>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</si>
  <si>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</si>
  <si>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</si>
  <si>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</si>
  <si>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</si>
  <si>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</si>
  <si>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</si>
  <si>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</si>
  <si>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</si>
  <si>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</si>
  <si>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</si>
  <si>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</si>
  <si>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</si>
  <si>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</si>
  <si>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</si>
  <si>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</si>
  <si>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</si>
  <si>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</si>
  <si>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</si>
  <si>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</si>
  <si>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</si>
  <si>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</si>
  <si>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</si>
  <si>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</si>
  <si>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</si>
  <si>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</si>
  <si>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</si>
  <si>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</si>
  <si>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</si>
  <si>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</si>
  <si>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</si>
  <si>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</si>
  <si>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</si>
  <si>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</si>
  <si>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</si>
  <si>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</si>
  <si>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</si>
  <si>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</si>
  <si>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</si>
  <si>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</si>
  <si>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</si>
  <si>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</si>
  <si>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</si>
  <si>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</si>
  <si>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</si>
  <si>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</si>
  <si>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</si>
  <si>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</si>
  <si>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</si>
  <si>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</si>
  <si>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</si>
  <si>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</si>
  <si>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</si>
  <si>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</si>
  <si>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</si>
  <si>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</si>
  <si>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</si>
  <si>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</si>
  <si>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</si>
  <si>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</si>
  <si>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</si>
  <si>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</si>
  <si>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</si>
  <si>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</si>
  <si>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</si>
  <si>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</si>
  <si>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</si>
  <si>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</si>
  <si>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</si>
  <si>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</si>
  <si>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</si>
  <si>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</si>
  <si>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</si>
  <si>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</si>
  <si>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</si>
  <si>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</si>
  <si>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</si>
  <si>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</si>
  <si>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</si>
  <si>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</si>
  <si>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</si>
  <si>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</si>
  <si>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</si>
  <si>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</si>
  <si>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</si>
  <si>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</si>
  <si>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</si>
  <si>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</si>
  <si>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</si>
  <si>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</si>
  <si>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</si>
  <si>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</si>
  <si>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</si>
  <si>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</si>
  <si>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</si>
  <si>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</si>
  <si>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</si>
  <si>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</si>
  <si>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</si>
  <si>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</si>
  <si>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</si>
  <si>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</si>
  <si>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</si>
  <si>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</si>
  <si>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</si>
  <si>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</si>
  <si>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</si>
  <si>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</si>
  <si>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</si>
  <si>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</si>
  <si>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</si>
  <si>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</si>
  <si>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</si>
  <si>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</si>
  <si>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</si>
  <si>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</si>
  <si>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</si>
  <si>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</si>
  <si>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</si>
  <si>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</si>
  <si>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</si>
  <si>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</si>
  <si>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</si>
  <si>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</si>
  <si>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</si>
  <si>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</si>
  <si>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</si>
  <si>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</si>
  <si>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</si>
  <si>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</si>
  <si>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</si>
  <si>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</si>
  <si>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</si>
  <si>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</si>
  <si>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</si>
  <si>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</si>
  <si>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</si>
  <si>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</si>
  <si>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</si>
  <si>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</si>
  <si>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</si>
  <si>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</si>
  <si>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</si>
  <si>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</si>
  <si>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</si>
  <si>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</si>
  <si>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</si>
  <si>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</si>
  <si>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</si>
  <si>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</si>
  <si>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</si>
  <si>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</si>
  <si>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</si>
  <si>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</si>
  <si>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</si>
  <si>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</si>
  <si>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</si>
  <si>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</si>
  <si>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</si>
  <si>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</si>
  <si>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</si>
  <si>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</si>
  <si>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</si>
  <si>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</si>
  <si>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</si>
  <si>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</si>
  <si>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</si>
  <si>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</si>
  <si>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</si>
  <si>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</si>
  <si>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</si>
  <si>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</si>
  <si>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</si>
  <si>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</si>
  <si>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</si>
  <si>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</si>
  <si>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</si>
  <si>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</si>
  <si>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</si>
  <si>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</si>
  <si>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</si>
  <si>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</si>
  <si>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</si>
  <si>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</si>
  <si>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</si>
  <si>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</si>
  <si>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</si>
  <si>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</si>
  <si>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</si>
  <si>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</si>
  <si>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</si>
  <si>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</si>
  <si>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</si>
  <si>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</si>
  <si>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</si>
  <si>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</si>
  <si>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</si>
  <si>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</si>
  <si>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</si>
  <si>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</si>
  <si>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</si>
  <si>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</si>
  <si>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</si>
  <si>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</si>
  <si>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</si>
  <si>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</si>
  <si>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</si>
  <si>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</si>
  <si>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</si>
  <si>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</si>
  <si>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</si>
  <si>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</si>
  <si>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</si>
  <si>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</si>
  <si>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</si>
  <si>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</si>
  <si>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</si>
  <si>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</si>
  <si>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</si>
  <si>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</si>
  <si>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</si>
  <si>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</si>
  <si>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</si>
  <si>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</si>
  <si>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</si>
  <si>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</si>
  <si>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</si>
  <si>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</si>
  <si>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</si>
  <si>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</si>
  <si>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</si>
  <si>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</si>
  <si>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</si>
  <si>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</si>
  <si>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</si>
  <si>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</si>
  <si>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</si>
  <si>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</si>
  <si>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</si>
  <si>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</si>
  <si>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</si>
  <si>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</si>
  <si>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</si>
  <si>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</si>
  <si>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</si>
  <si>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</si>
  <si>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</si>
  <si>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</si>
  <si>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</si>
  <si>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</si>
  <si>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</si>
  <si>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</si>
  <si>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</si>
  <si>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</si>
  <si>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</si>
  <si>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</si>
  <si>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</si>
  <si>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</si>
  <si>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</si>
  <si>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</si>
  <si>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</si>
  <si>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</si>
  <si>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</si>
  <si>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</si>
  <si>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</si>
  <si>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</si>
  <si>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</si>
  <si>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</si>
  <si>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</si>
  <si>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</si>
  <si>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</si>
  <si>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</si>
  <si>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</si>
  <si>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</si>
  <si>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</si>
  <si>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</si>
  <si>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</si>
  <si>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</si>
  <si>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</si>
  <si>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</si>
  <si>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</si>
  <si>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</si>
  <si>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</si>
  <si>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</si>
  <si>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</si>
  <si>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</si>
  <si>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</si>
  <si>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</si>
  <si>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</si>
  <si>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</si>
  <si>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</si>
  <si>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</si>
  <si>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</si>
  <si>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</si>
  <si>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</si>
  <si>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</si>
  <si>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</si>
  <si>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</si>
  <si>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</si>
  <si>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</si>
  <si>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</si>
  <si>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</si>
  <si>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</si>
  <si>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</si>
  <si>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</si>
  <si>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</si>
  <si>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</si>
  <si>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</si>
  <si>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</si>
  <si>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</si>
  <si>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</si>
  <si>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</si>
  <si>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</si>
  <si>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</si>
  <si>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</si>
  <si>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</si>
  <si>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</si>
  <si>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</si>
  <si>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</si>
  <si>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</si>
  <si>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</si>
  <si>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</si>
  <si>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</si>
  <si>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</si>
  <si>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</si>
  <si>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</si>
  <si>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</si>
  <si>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</si>
  <si>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</si>
  <si>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</si>
  <si>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</si>
  <si>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</si>
  <si>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</si>
  <si>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</si>
  <si>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</si>
  <si>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</si>
  <si>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</si>
  <si>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</si>
  <si>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</si>
  <si>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</si>
  <si>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</si>
  <si>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</si>
  <si>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</si>
  <si>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</si>
  <si>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</si>
  <si>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</si>
  <si>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</si>
  <si>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</si>
  <si>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</si>
  <si>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</si>
  <si>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</si>
  <si>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</si>
  <si>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</si>
  <si>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</si>
  <si>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</si>
  <si>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</si>
  <si>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</si>
  <si>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</si>
  <si>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</si>
  <si>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</si>
  <si>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</si>
  <si>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</si>
  <si>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</si>
  <si>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</si>
  <si>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</si>
  <si>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</si>
  <si>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</si>
  <si>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</si>
  <si>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</si>
  <si>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</si>
  <si>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</si>
  <si>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</si>
  <si>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</si>
  <si>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</si>
  <si>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</si>
  <si>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</si>
  <si>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</si>
  <si>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</si>
  <si>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</si>
  <si>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</si>
  <si>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</si>
  <si>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</si>
  <si>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</si>
  <si>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</si>
  <si>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</si>
  <si>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</si>
  <si>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</si>
  <si>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</si>
  <si>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</si>
  <si>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</si>
  <si>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</si>
  <si>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</si>
  <si>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</si>
  <si>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</si>
  <si>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</si>
  <si>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</si>
  <si>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</si>
  <si>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</si>
  <si>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</si>
  <si>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</si>
  <si>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</si>
  <si>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</si>
  <si>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</si>
  <si>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</si>
  <si>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</si>
  <si>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</si>
  <si>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</si>
  <si>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</si>
  <si>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</si>
  <si>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</si>
  <si>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</si>
  <si>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</si>
  <si>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</si>
  <si>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</si>
  <si>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</si>
  <si>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</si>
  <si>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</si>
  <si>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</si>
  <si>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</si>
  <si>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</si>
  <si>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</si>
  <si>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</si>
  <si>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</si>
  <si>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</si>
  <si>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</si>
  <si>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</si>
  <si>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</si>
  <si>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</si>
  <si>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</si>
  <si>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</si>
  <si>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</si>
  <si>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</si>
  <si>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</si>
  <si>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</si>
  <si>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</si>
  <si>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</si>
  <si>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</si>
  <si>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</si>
  <si>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</si>
  <si>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</si>
  <si>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</si>
  <si>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</si>
  <si>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</si>
  <si>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</si>
  <si>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</si>
  <si>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</si>
  <si>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</si>
  <si>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</si>
  <si>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</si>
  <si>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</si>
  <si>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</si>
  <si>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</si>
  <si>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</si>
  <si>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</si>
  <si>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</si>
  <si>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</si>
  <si>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</si>
  <si>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</si>
  <si>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</si>
  <si>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</si>
  <si>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</si>
  <si>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</si>
  <si>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</si>
  <si>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</si>
  <si>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</si>
  <si>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</si>
  <si>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</si>
  <si>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</si>
  <si>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</si>
  <si>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</si>
  <si>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</si>
  <si>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</si>
  <si>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</si>
  <si>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</si>
  <si>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</si>
  <si>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</si>
  <si>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</si>
  <si>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</si>
  <si>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</si>
  <si>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</si>
  <si>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</si>
  <si>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</si>
  <si>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</si>
  <si>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</si>
  <si>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</si>
  <si>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</si>
  <si>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</si>
  <si>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</si>
  <si>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</si>
  <si>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</si>
  <si>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</si>
  <si>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</si>
  <si>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</si>
  <si>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</si>
  <si>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</si>
  <si>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</si>
  <si>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</si>
  <si>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</si>
  <si>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</si>
  <si>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</si>
  <si>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</si>
  <si>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</si>
  <si>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</si>
  <si>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</si>
  <si>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</si>
  <si>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</si>
  <si>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</si>
  <si>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</si>
  <si>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</si>
  <si>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</si>
  <si>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</si>
  <si>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</si>
  <si>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</si>
  <si>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</si>
  <si>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</si>
  <si>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</si>
  <si>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</si>
  <si>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</si>
  <si>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</si>
  <si>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</si>
  <si>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</si>
  <si>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</si>
  <si>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</si>
  <si>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</si>
  <si>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</si>
  <si>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</si>
  <si>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</si>
  <si>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</si>
  <si>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</si>
  <si>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</si>
  <si>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</si>
  <si>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</si>
  <si>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</si>
  <si>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</si>
  <si>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</si>
  <si>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</si>
  <si>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</si>
  <si>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</si>
  <si>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</si>
  <si>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</si>
  <si>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</si>
  <si>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</si>
  <si>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</si>
  <si>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</si>
  <si>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</si>
  <si>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</si>
  <si>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</si>
  <si>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</si>
  <si>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</si>
  <si>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</si>
  <si>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</si>
  <si>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</si>
  <si>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</si>
  <si>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</si>
  <si>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</si>
  <si>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</si>
  <si>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</si>
  <si>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</si>
  <si>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</si>
  <si>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</si>
  <si>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</si>
  <si>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</si>
  <si>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</si>
  <si>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</si>
  <si>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</si>
  <si>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</si>
  <si>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</si>
  <si>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</si>
  <si>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</si>
  <si>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</si>
  <si>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</si>
  <si>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</si>
  <si>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</si>
  <si>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</si>
  <si>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</si>
  <si>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</si>
  <si>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</si>
  <si>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</si>
  <si>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</si>
  <si>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</si>
  <si>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</si>
  <si>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</si>
  <si>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</si>
  <si>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</si>
  <si>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</si>
  <si>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</si>
  <si>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</si>
  <si>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</si>
  <si>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</si>
  <si>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</si>
  <si>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</si>
  <si>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</si>
  <si>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</si>
  <si>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</si>
  <si>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</si>
  <si>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</si>
  <si>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</si>
  <si>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</si>
  <si>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</si>
  <si>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</si>
  <si>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</si>
  <si>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</si>
  <si>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</si>
  <si>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</si>
  <si>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</si>
  <si>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</si>
  <si>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</si>
  <si>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</si>
  <si>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</si>
  <si>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</si>
  <si>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</si>
  <si>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</si>
  <si>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</si>
  <si>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</si>
  <si>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</si>
  <si>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</si>
  <si>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</si>
  <si>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</si>
  <si>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</si>
  <si>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</si>
  <si>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</si>
  <si>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</si>
  <si>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</si>
  <si>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</si>
  <si>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</si>
  <si>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</si>
  <si>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</si>
  <si>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</si>
  <si>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</si>
  <si>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</si>
  <si>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</si>
  <si>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</si>
  <si>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</si>
  <si>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</si>
  <si>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</si>
  <si>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</si>
  <si>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</si>
  <si>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</si>
  <si>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</si>
  <si>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</si>
  <si>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</si>
  <si>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</si>
  <si>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</si>
  <si>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</si>
  <si>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</si>
  <si>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</si>
  <si>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</si>
  <si>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</si>
  <si>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</si>
  <si>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</si>
  <si>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</si>
  <si>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</si>
  <si>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</si>
  <si>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</si>
  <si>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</si>
  <si>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</si>
  <si>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</si>
  <si>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</si>
  <si>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</si>
  <si>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</si>
  <si>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</si>
  <si>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</si>
  <si>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</si>
  <si>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</si>
  <si>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</si>
  <si>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</si>
  <si>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</si>
  <si>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</si>
  <si>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</si>
  <si>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</si>
  <si>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</si>
  <si>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</si>
  <si>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</si>
  <si>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</si>
  <si>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</si>
  <si>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</si>
  <si>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</si>
  <si>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</si>
  <si>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</si>
  <si>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</si>
  <si>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</si>
  <si>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</si>
  <si>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</si>
  <si>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</si>
  <si>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</si>
  <si>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</si>
  <si>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</si>
  <si>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</si>
  <si>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</si>
  <si>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</si>
  <si>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</si>
  <si>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</si>
  <si>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</si>
  <si>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</si>
  <si>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</si>
  <si>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</si>
  <si>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</si>
  <si>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</si>
  <si>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</si>
  <si>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</si>
  <si>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</si>
  <si>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</si>
  <si>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</si>
  <si>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</si>
  <si>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</si>
  <si>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</si>
  <si>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</si>
  <si>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</si>
  <si>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</si>
  <si>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</si>
  <si>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</si>
  <si>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</si>
  <si>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</si>
  <si>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</si>
  <si>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</si>
  <si>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</si>
  <si>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</si>
  <si>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</si>
  <si>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</si>
  <si>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</si>
  <si>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</si>
  <si>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</si>
  <si>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</si>
  <si>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</si>
  <si>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</si>
  <si>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</si>
  <si>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</si>
  <si>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</si>
  <si>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</si>
  <si>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</si>
  <si>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</si>
  <si>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</si>
  <si>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</si>
  <si>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</si>
  <si>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</si>
  <si>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</si>
  <si>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</si>
  <si>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</si>
  <si>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</si>
  <si>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</si>
  <si>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</si>
  <si>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</si>
  <si>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</si>
  <si>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</si>
  <si>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</si>
  <si>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</si>
  <si>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</si>
  <si>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</si>
  <si>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</si>
  <si>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</si>
  <si>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</si>
  <si>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</si>
  <si>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</si>
  <si>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</si>
  <si>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</si>
  <si>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</si>
  <si>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</si>
  <si>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</si>
  <si>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</si>
  <si>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</si>
  <si>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</si>
  <si>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</si>
  <si>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</si>
  <si>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</si>
  <si>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</si>
  <si>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</si>
  <si>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</si>
  <si>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</si>
  <si>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</si>
  <si>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</si>
  <si>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</si>
  <si>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</si>
  <si>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</si>
  <si>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</si>
  <si>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</si>
  <si>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</si>
  <si>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</si>
  <si>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</si>
  <si>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</si>
  <si>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</si>
  <si>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</si>
  <si>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</si>
  <si>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</si>
  <si>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</si>
  <si>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</si>
  <si>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</si>
  <si>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</si>
  <si>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</si>
  <si>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</si>
  <si>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</si>
  <si>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</si>
  <si>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</si>
  <si>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</si>
  <si>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</si>
  <si>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</si>
  <si>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</si>
  <si>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</si>
  <si>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</si>
  <si>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</si>
  <si>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</si>
  <si>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</si>
  <si>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</si>
  <si>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</si>
  <si>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</si>
  <si>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</si>
  <si>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</si>
  <si>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</si>
  <si>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</si>
  <si>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</si>
  <si>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</si>
  <si>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</si>
  <si>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</si>
  <si>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</si>
  <si>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</si>
  <si>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</si>
  <si>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</si>
  <si>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</si>
  <si>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</si>
  <si>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</si>
  <si>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</si>
  <si>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</si>
  <si>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</si>
  <si>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</si>
  <si>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</si>
  <si>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</si>
  <si>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</si>
  <si>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</si>
  <si>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</si>
  <si>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</si>
  <si>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</si>
  <si>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</si>
  <si>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</si>
  <si>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</si>
  <si>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</si>
  <si>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</si>
  <si>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</si>
  <si>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</si>
  <si>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</si>
  <si>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</si>
  <si>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</si>
  <si>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</si>
  <si>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</si>
  <si>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</si>
  <si>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</si>
  <si>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</si>
  <si>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</si>
  <si>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</si>
  <si>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</si>
  <si>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</si>
  <si>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</si>
  <si>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</si>
  <si>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</si>
  <si>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</si>
  <si>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</si>
  <si>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</si>
  <si>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</si>
  <si>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</si>
  <si>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</si>
  <si>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</si>
  <si>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</si>
  <si>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</si>
  <si>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</si>
  <si>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</si>
  <si>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</si>
  <si>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</si>
  <si>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</si>
  <si>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</si>
  <si>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</si>
  <si>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</si>
  <si>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</si>
  <si>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</si>
  <si>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</si>
  <si>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</si>
  <si>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</si>
  <si>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</si>
  <si>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</si>
  <si>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</si>
  <si>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</si>
  <si>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</si>
  <si>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</si>
  <si>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</si>
  <si>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</si>
  <si>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</si>
  <si>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</si>
  <si>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</si>
  <si>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</si>
  <si>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</si>
  <si>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</si>
  <si>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</si>
  <si>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</si>
  <si>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</si>
  <si>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</si>
  <si>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</si>
  <si>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</si>
  <si>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</si>
  <si>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</si>
  <si>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</si>
  <si>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</si>
  <si>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</si>
  <si>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</si>
  <si>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</si>
  <si>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</si>
  <si>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</si>
  <si>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</si>
  <si>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</si>
  <si>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</si>
  <si>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</si>
  <si>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</si>
  <si>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</si>
  <si>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</si>
  <si>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</si>
  <si>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</si>
  <si>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</si>
  <si>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</si>
  <si>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</si>
  <si>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</si>
  <si>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</si>
  <si>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</si>
  <si>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</si>
  <si>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</si>
  <si>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</si>
  <si>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</si>
  <si>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</si>
  <si>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</si>
  <si>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</si>
  <si>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</si>
  <si>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</si>
  <si>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</si>
  <si>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</si>
  <si>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</si>
  <si>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</si>
  <si>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</si>
  <si>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</si>
  <si>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</si>
  <si>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</si>
  <si>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</si>
  <si>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</si>
  <si>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</si>
  <si>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</si>
  <si>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</si>
  <si>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</si>
  <si>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</si>
  <si>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</si>
  <si>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</si>
  <si>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</si>
  <si>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</si>
  <si>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</si>
  <si>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</si>
  <si>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</si>
  <si>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</si>
  <si>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</si>
  <si>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</si>
  <si>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</si>
  <si>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</si>
  <si>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</si>
  <si>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</si>
  <si>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</si>
  <si>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</si>
  <si>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</si>
  <si>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</si>
  <si>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</si>
  <si>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</si>
  <si>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</si>
  <si>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</si>
  <si>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</si>
  <si>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</si>
  <si>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</si>
  <si>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</si>
  <si>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</si>
  <si>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</si>
  <si>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</si>
  <si>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</si>
  <si>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</si>
  <si>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</si>
  <si>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</si>
  <si>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</si>
  <si>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</si>
  <si>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</si>
  <si>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</si>
  <si>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</si>
  <si>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</si>
  <si>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</si>
  <si>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</si>
  <si>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</si>
  <si>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</si>
  <si>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</si>
  <si>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</si>
  <si>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</si>
  <si>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</si>
  <si>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</si>
  <si>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</si>
  <si>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</si>
  <si>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</si>
  <si>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</si>
  <si>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</si>
  <si>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</si>
  <si>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</si>
  <si>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</si>
  <si>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</si>
  <si>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</si>
  <si>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</si>
  <si>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</si>
  <si>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</si>
  <si>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</si>
  <si>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</si>
  <si>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</si>
  <si>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</si>
  <si>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</si>
  <si>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</si>
  <si>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</si>
  <si>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</si>
  <si>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</si>
  <si>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</si>
  <si>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</si>
  <si>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</si>
  <si>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</si>
  <si>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</si>
  <si>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</si>
  <si>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</si>
  <si>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</si>
  <si>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</si>
  <si>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</si>
  <si>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</si>
  <si>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</si>
  <si>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</si>
  <si>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</si>
  <si>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</si>
  <si>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</si>
  <si>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</si>
  <si>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</si>
  <si>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</si>
  <si>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</si>
  <si>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</si>
  <si>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</si>
  <si>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</si>
  <si>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</si>
  <si>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</si>
  <si>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</si>
  <si>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</si>
  <si>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</si>
  <si>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</si>
  <si>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</si>
  <si>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</si>
  <si>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</si>
  <si>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</si>
  <si>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</si>
  <si>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</si>
  <si>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</si>
  <si>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</si>
  <si>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</si>
  <si>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</si>
  <si>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</si>
  <si>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</si>
  <si>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</si>
  <si>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</si>
  <si>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</si>
  <si>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</si>
  <si>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</si>
  <si>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</si>
  <si>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</si>
  <si>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</si>
  <si>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</si>
  <si>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</si>
  <si>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</si>
  <si>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</si>
  <si>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</si>
  <si>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</si>
  <si>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</si>
  <si>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</si>
  <si>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</si>
  <si>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</si>
  <si>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</si>
  <si>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</si>
  <si>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</si>
  <si>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</si>
  <si>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</si>
  <si>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</si>
  <si>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</si>
  <si>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</si>
  <si>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</si>
  <si>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</si>
  <si>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</si>
  <si>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</si>
  <si>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</si>
  <si>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</si>
  <si>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</si>
  <si>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</si>
  <si>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</si>
  <si>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</si>
  <si>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</si>
  <si>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</si>
  <si>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</si>
  <si>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</si>
  <si>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</si>
  <si>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</si>
  <si>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</si>
  <si>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</si>
  <si>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</si>
  <si>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</si>
  <si>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</si>
  <si>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</si>
  <si>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</si>
  <si>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</si>
  <si>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</si>
  <si>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</si>
  <si>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</si>
  <si>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</si>
  <si>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</si>
  <si>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</si>
  <si>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</si>
  <si>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</si>
  <si>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</si>
  <si>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</si>
  <si>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</si>
  <si>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</si>
  <si>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</si>
  <si>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</si>
  <si>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</si>
  <si>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</si>
  <si>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</si>
  <si>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</si>
  <si>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</si>
  <si>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</si>
  <si>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</si>
  <si>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</si>
  <si>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</si>
  <si>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</si>
  <si>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</si>
  <si>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</si>
  <si>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</si>
  <si>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</si>
  <si>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</si>
  <si>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</si>
  <si>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</si>
  <si>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</si>
  <si>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</si>
  <si>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</si>
  <si>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</si>
  <si>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</si>
  <si>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</si>
  <si>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</si>
  <si>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</si>
  <si>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</si>
  <si>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</si>
  <si>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</si>
  <si>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</si>
  <si>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</si>
  <si>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</si>
  <si>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</si>
  <si>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</si>
  <si>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</si>
  <si>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</si>
  <si>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</si>
  <si>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</si>
  <si>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</si>
  <si>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</si>
  <si>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</si>
  <si>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</si>
  <si>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</si>
  <si>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</si>
  <si>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</si>
  <si>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</si>
  <si>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</si>
  <si>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</si>
  <si>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</si>
  <si>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</si>
  <si>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</si>
  <si>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</si>
  <si>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</si>
  <si>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</si>
  <si>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</si>
  <si>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</si>
  <si>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</si>
  <si>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</si>
  <si>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</si>
  <si>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</si>
  <si>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</si>
  <si>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</si>
  <si>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</si>
  <si>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</si>
  <si>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</si>
  <si>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</si>
  <si>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</si>
  <si>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</si>
  <si>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</si>
  <si>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</si>
  <si>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</si>
  <si>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</si>
  <si>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</si>
  <si>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</si>
  <si>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</si>
  <si>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</si>
  <si>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</si>
  <si>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</si>
  <si>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</si>
  <si>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</si>
  <si>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</si>
  <si>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</si>
  <si>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</si>
  <si>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</si>
  <si>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</si>
  <si>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</si>
  <si>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</si>
  <si>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</si>
  <si>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</si>
  <si>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</si>
  <si>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</si>
  <si>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</si>
  <si>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</si>
  <si>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</si>
  <si>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</si>
  <si>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</si>
  <si>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</si>
  <si>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</si>
  <si>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</si>
  <si>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</si>
  <si>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</si>
  <si>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</si>
  <si>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</si>
  <si>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</si>
  <si>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</si>
  <si>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</si>
  <si>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</si>
  <si>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</si>
  <si>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</si>
  <si>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</si>
  <si>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</si>
  <si>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</si>
  <si>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</si>
  <si>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</si>
  <si>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</si>
  <si>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</si>
  <si>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</si>
  <si>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</si>
  <si>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</si>
  <si>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</si>
  <si>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</si>
  <si>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</si>
  <si>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</si>
  <si>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</si>
  <si>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</si>
  <si>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</si>
  <si>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</si>
  <si>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</si>
  <si>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</si>
  <si>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</si>
  <si>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</si>
  <si>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</si>
  <si>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</si>
  <si>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</si>
  <si>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</si>
  <si>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</si>
  <si>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</si>
  <si>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</si>
  <si>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</si>
  <si>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</si>
  <si>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</si>
  <si>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</si>
  <si>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</si>
  <si>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</si>
  <si>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</si>
  <si>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</si>
  <si>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</si>
  <si>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</si>
  <si>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</si>
  <si>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</si>
  <si>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</si>
  <si>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</si>
  <si>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</si>
  <si>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</si>
  <si>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</si>
  <si>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</si>
  <si>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</si>
  <si>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</si>
  <si>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</si>
  <si>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</si>
  <si>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</si>
  <si>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</si>
  <si>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</si>
  <si>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</si>
  <si>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</si>
  <si>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</si>
  <si>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</si>
  <si>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</si>
  <si>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</si>
  <si>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</si>
  <si>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</si>
  <si>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</si>
  <si>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</si>
  <si>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</si>
  <si>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</si>
  <si>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</si>
  <si>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</si>
  <si>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</si>
  <si>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</si>
  <si>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</si>
  <si>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</si>
  <si>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</si>
  <si>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</si>
  <si>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</si>
  <si>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</si>
  <si>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</si>
  <si>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</si>
  <si>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</si>
  <si>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</si>
  <si>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</si>
  <si>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</si>
  <si>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</si>
  <si>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</si>
  <si>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</si>
  <si>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</si>
  <si>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</si>
  <si>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</si>
  <si>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</si>
  <si>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</si>
  <si>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</si>
  <si>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</si>
  <si>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</si>
  <si>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</si>
  <si>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</si>
  <si>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</si>
  <si>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</si>
  <si>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</si>
  <si>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</si>
  <si>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</si>
  <si>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</si>
  <si>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</si>
  <si>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</si>
  <si>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</si>
  <si>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</si>
  <si>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</si>
  <si>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</si>
  <si>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</si>
  <si>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</si>
  <si>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</si>
  <si>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</si>
  <si>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</si>
  <si>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</si>
  <si>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</si>
  <si>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</si>
  <si>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</si>
  <si>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</si>
  <si>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</si>
  <si>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</si>
  <si>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</si>
  <si>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</si>
  <si>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</si>
  <si>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</si>
  <si>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</si>
  <si>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</si>
  <si>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</si>
  <si>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</si>
  <si>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</si>
  <si>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</si>
  <si>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</si>
  <si>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</si>
  <si>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</si>
  <si>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</si>
  <si>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</si>
  <si>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</si>
  <si>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</si>
  <si>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</si>
  <si>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</si>
  <si>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</si>
  <si>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</si>
  <si>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</si>
  <si>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</si>
  <si>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</si>
  <si>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</si>
  <si>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</si>
  <si>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</si>
  <si>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</si>
  <si>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</si>
  <si>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</si>
  <si>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</si>
  <si>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</si>
  <si>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</si>
  <si>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</si>
  <si>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</si>
  <si>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</si>
  <si>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</si>
  <si>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</si>
  <si>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</si>
  <si>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</si>
  <si>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</si>
  <si>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</si>
  <si>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</si>
  <si>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</si>
  <si>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</si>
  <si>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</si>
  <si>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</si>
  <si>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</si>
  <si>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</si>
  <si>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</si>
  <si>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</si>
  <si>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</si>
  <si>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</si>
  <si>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</si>
  <si>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</si>
  <si>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</si>
  <si>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</si>
  <si>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</si>
  <si>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</si>
  <si>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</si>
  <si>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</si>
  <si>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</si>
  <si>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</si>
  <si>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</si>
  <si>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</si>
  <si>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</si>
  <si>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</si>
  <si>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</si>
  <si>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</si>
  <si>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</si>
  <si>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</si>
  <si>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</si>
  <si>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</si>
  <si>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</si>
  <si>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</si>
  <si>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</si>
  <si>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</si>
  <si>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</si>
  <si>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</si>
  <si>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</si>
  <si>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</si>
  <si>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</si>
  <si>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</si>
  <si>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</si>
  <si>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</si>
  <si>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</si>
  <si>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</si>
  <si>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</si>
  <si>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</si>
  <si>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</si>
  <si>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</si>
  <si>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</si>
  <si>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</si>
  <si>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</si>
  <si>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</si>
  <si>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</si>
  <si>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</si>
  <si>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</si>
  <si>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</si>
  <si>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</si>
  <si>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</si>
  <si>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</si>
  <si>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</si>
  <si>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</si>
  <si>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</si>
  <si>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</si>
  <si>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</si>
  <si>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</si>
  <si>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</si>
  <si>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</si>
  <si>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</si>
  <si>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</si>
  <si>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</si>
  <si>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</si>
  <si>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</si>
  <si>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</si>
  <si>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</si>
  <si>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</si>
  <si>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</si>
  <si>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</si>
  <si>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</si>
  <si>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</si>
  <si>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</si>
  <si>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</si>
  <si>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</si>
  <si>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</si>
  <si>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</si>
  <si>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</si>
  <si>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</si>
  <si>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</si>
  <si>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</si>
  <si>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</si>
  <si>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</si>
  <si>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</si>
  <si>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</si>
  <si>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</si>
  <si>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</si>
  <si>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</si>
  <si>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</si>
  <si>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</si>
  <si>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</si>
  <si>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</si>
  <si>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</si>
  <si>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</si>
  <si>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</si>
  <si>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</si>
  <si>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</si>
  <si>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</si>
  <si>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</si>
  <si>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</si>
  <si>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</si>
  <si>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</si>
  <si>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</si>
  <si>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</si>
  <si>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</si>
  <si>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</si>
  <si>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</si>
  <si>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</si>
  <si>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</si>
  <si>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</si>
  <si>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</si>
  <si>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</si>
  <si>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</si>
  <si>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</si>
  <si>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</si>
  <si>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</si>
  <si>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</si>
  <si>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</si>
  <si>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</si>
  <si>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</si>
  <si>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</si>
  <si>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</si>
  <si>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</si>
  <si>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</si>
  <si>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</si>
  <si>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</si>
  <si>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</si>
  <si>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</si>
  <si>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</si>
  <si>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</si>
  <si>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</si>
  <si>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</si>
  <si>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</si>
  <si>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</si>
  <si>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</si>
  <si>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</si>
  <si>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</si>
  <si>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</si>
  <si>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</si>
  <si>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</si>
  <si>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</si>
  <si>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</si>
  <si>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</si>
  <si>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</si>
  <si>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</si>
  <si>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</si>
  <si>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</si>
  <si>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</si>
  <si>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</si>
  <si>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</si>
  <si>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</si>
  <si>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</si>
  <si>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</si>
  <si>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</si>
  <si>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</si>
  <si>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</si>
  <si>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</si>
  <si>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</si>
  <si>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</si>
  <si>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</si>
  <si>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</si>
  <si>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</si>
  <si>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</si>
  <si>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</si>
  <si>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</si>
  <si>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</si>
  <si>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</si>
  <si>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</si>
  <si>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</si>
  <si>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</si>
  <si>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</si>
  <si>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</si>
  <si>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</si>
  <si>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</si>
  <si>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</si>
  <si>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</si>
  <si>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</si>
  <si>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</si>
  <si>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</si>
  <si>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</si>
  <si>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</si>
  <si>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</si>
  <si>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</si>
  <si>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</si>
  <si>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</si>
  <si>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</si>
  <si>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</si>
  <si>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</si>
  <si>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</si>
  <si>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</si>
  <si>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</si>
  <si>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</si>
  <si>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</si>
  <si>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</si>
  <si>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</si>
  <si>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</si>
  <si>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</si>
  <si>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</si>
  <si>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</si>
  <si>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</si>
  <si>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</si>
  <si>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</si>
  <si>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</si>
  <si>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</si>
  <si>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</si>
  <si>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</si>
  <si>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</si>
  <si>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</si>
  <si>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</si>
  <si>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</si>
  <si>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</si>
  <si>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</si>
  <si>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</si>
  <si>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</si>
  <si>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</si>
  <si>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</si>
  <si>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</si>
  <si>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</si>
  <si>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</si>
  <si>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</si>
  <si>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</si>
  <si>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</si>
  <si>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</si>
  <si>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</si>
  <si>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</si>
  <si>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</si>
  <si>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</si>
  <si>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</si>
  <si>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</si>
  <si>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</si>
  <si>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</si>
  <si>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</si>
  <si>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</si>
  <si>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</si>
  <si>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</si>
  <si>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</si>
  <si>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</si>
  <si>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</si>
  <si>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</si>
  <si>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</si>
  <si>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</si>
  <si>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</si>
  <si>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</si>
  <si>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</si>
  <si>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</si>
  <si>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</si>
  <si>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</si>
  <si>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</si>
  <si>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</si>
  <si>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</si>
  <si>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</si>
  <si>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</si>
  <si>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</si>
  <si>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</si>
  <si>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</si>
  <si>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</si>
  <si>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</si>
  <si>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</si>
  <si>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</si>
  <si>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</si>
  <si>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</si>
  <si>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</si>
  <si>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</si>
  <si>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</si>
  <si>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</si>
  <si>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</si>
  <si>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</si>
  <si>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</si>
  <si>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</si>
  <si>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</si>
  <si>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</si>
  <si>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</si>
  <si>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</si>
  <si>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</si>
  <si>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</si>
  <si>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</si>
  <si>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</si>
  <si>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</si>
  <si>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</si>
  <si>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</si>
  <si>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</si>
  <si>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</si>
  <si>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</si>
  <si>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</si>
  <si>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</si>
  <si>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</si>
  <si>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</si>
  <si>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</si>
  <si>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</si>
  <si>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</si>
  <si>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</si>
  <si>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</si>
  <si>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</si>
  <si>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</si>
  <si>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</si>
  <si>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</si>
  <si>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</si>
  <si>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</si>
  <si>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</si>
  <si>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</si>
  <si>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</si>
  <si>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</si>
  <si>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</si>
  <si>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</si>
  <si>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</si>
  <si>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</si>
  <si>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</si>
  <si>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</si>
  <si>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</si>
  <si>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</si>
  <si>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</si>
  <si>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</si>
  <si>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</si>
  <si>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</si>
  <si>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</si>
  <si>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</si>
  <si>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</si>
  <si>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</si>
  <si>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</si>
  <si>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</si>
  <si>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</si>
  <si>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</si>
  <si>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</si>
  <si>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</si>
  <si>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</si>
  <si>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</si>
  <si>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</si>
  <si>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</si>
  <si>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</si>
  <si>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</si>
  <si>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</si>
  <si>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</si>
  <si>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</si>
  <si>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</si>
  <si>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</si>
  <si>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</si>
  <si>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</si>
  <si>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</si>
  <si>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</si>
  <si>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</si>
  <si>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</si>
  <si>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</si>
  <si>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</si>
  <si>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</si>
  <si>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</si>
  <si>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</si>
  <si>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</si>
  <si>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</si>
  <si>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</si>
  <si>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</si>
  <si>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</si>
  <si>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</si>
  <si>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</si>
  <si>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</si>
  <si>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</si>
  <si>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</si>
  <si>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</si>
  <si>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</si>
  <si>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</si>
  <si>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</si>
  <si>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</si>
  <si>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</si>
  <si>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</si>
  <si>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</si>
  <si>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</si>
  <si>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</si>
  <si>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</si>
  <si>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</si>
  <si>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</si>
  <si>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</si>
  <si>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</si>
  <si>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</si>
  <si>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</si>
  <si>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</si>
  <si>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</si>
  <si>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</si>
  <si>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</si>
  <si>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</si>
  <si>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</si>
  <si>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</si>
  <si>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</si>
  <si>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</si>
  <si>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</si>
  <si>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</si>
  <si>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</si>
  <si>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</si>
  <si>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</si>
  <si>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</si>
  <si>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</si>
  <si>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</si>
  <si>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</si>
  <si>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</si>
  <si>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</si>
  <si>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</si>
  <si>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</si>
  <si>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</si>
  <si>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</si>
  <si>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</si>
  <si>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</si>
  <si>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</si>
  <si>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</si>
  <si>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</si>
  <si>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</si>
  <si>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</si>
  <si>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</si>
  <si>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</si>
  <si>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</si>
  <si>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</si>
  <si>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</si>
  <si>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</si>
  <si>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</si>
  <si>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</si>
  <si>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</si>
  <si>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</si>
  <si>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</si>
  <si>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</si>
  <si>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</si>
  <si>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</si>
  <si>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</si>
  <si>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</si>
  <si>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</si>
  <si>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</si>
  <si>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</si>
  <si>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</si>
  <si>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</si>
  <si>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</si>
  <si>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</si>
  <si>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</si>
  <si>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</si>
  <si>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</si>
  <si>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</si>
  <si>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</si>
  <si>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</si>
  <si>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</si>
  <si>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</si>
  <si>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</si>
  <si>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</si>
  <si>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</si>
  <si>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</si>
  <si>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</si>
  <si>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</si>
  <si>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</si>
  <si>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</si>
  <si>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</si>
  <si>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</si>
  <si>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</si>
  <si>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</si>
  <si>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</si>
  <si>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</si>
  <si>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</si>
  <si>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</si>
  <si>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</si>
  <si>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</si>
  <si>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</si>
  <si>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</si>
  <si>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</si>
  <si>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</si>
  <si>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</si>
  <si>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</si>
  <si>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</si>
  <si>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</si>
  <si>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</si>
  <si>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</si>
  <si>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</si>
  <si>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</si>
  <si>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</si>
  <si>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</si>
  <si>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</si>
  <si>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</si>
  <si>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</si>
  <si>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</si>
  <si>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</si>
  <si>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</si>
  <si>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</si>
  <si>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</si>
  <si>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</si>
  <si>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</si>
  <si>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</si>
  <si>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</si>
  <si>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</si>
  <si>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</si>
  <si>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</si>
  <si>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</si>
  <si>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</si>
  <si>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</si>
  <si>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</si>
  <si>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</si>
  <si>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</si>
  <si>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</si>
  <si>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</si>
  <si>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</si>
  <si>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</si>
  <si>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</si>
  <si>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</si>
  <si>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</si>
  <si>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</si>
  <si>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</si>
  <si>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</si>
  <si>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</si>
  <si>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</si>
  <si>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</si>
  <si>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</si>
  <si>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</si>
  <si>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</si>
  <si>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</si>
  <si>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</si>
  <si>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</si>
  <si>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</si>
  <si>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</si>
  <si>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</si>
  <si>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</si>
  <si>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</si>
  <si>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</si>
  <si>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</si>
  <si>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</si>
  <si>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</si>
  <si>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</si>
  <si>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</si>
  <si>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</si>
  <si>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</si>
  <si>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</si>
  <si>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</si>
  <si>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</si>
  <si>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</si>
  <si>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</si>
  <si>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</si>
  <si>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</si>
  <si>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</si>
  <si>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</si>
  <si>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</si>
  <si>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</si>
  <si>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</si>
  <si>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</si>
  <si>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</si>
  <si>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</si>
  <si>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</si>
  <si>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</si>
  <si>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</si>
  <si>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</si>
  <si>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</si>
  <si>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</si>
  <si>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</si>
  <si>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</si>
  <si>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</si>
  <si>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</si>
  <si>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</si>
  <si>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</si>
  <si>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</si>
  <si>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</si>
  <si>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</si>
  <si>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</si>
  <si>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</si>
  <si>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</si>
  <si>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</si>
  <si>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</si>
  <si>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</si>
  <si>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</si>
  <si>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</si>
  <si>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</si>
  <si>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</si>
  <si>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</si>
  <si>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</si>
  <si>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</si>
  <si>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</si>
  <si>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</si>
  <si>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</si>
  <si>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</si>
  <si>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</si>
  <si>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</si>
  <si>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</si>
  <si>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</si>
  <si>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</si>
  <si>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</si>
  <si>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</si>
  <si>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</si>
  <si>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</si>
  <si>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</si>
  <si>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</si>
  <si>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</si>
  <si>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</si>
  <si>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</si>
  <si>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</si>
  <si>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</si>
  <si>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</si>
  <si>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</si>
  <si>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</si>
  <si>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</si>
  <si>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</si>
  <si>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</si>
  <si>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</si>
  <si>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</si>
  <si>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</si>
  <si>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</si>
  <si>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</si>
  <si>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</si>
  <si>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</si>
  <si>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</si>
  <si>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</si>
  <si>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</si>
  <si>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</si>
  <si>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</si>
  <si>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</si>
  <si>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</si>
  <si>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</si>
  <si>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</si>
  <si>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</si>
  <si>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</si>
  <si>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</si>
  <si>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</si>
  <si>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</si>
  <si>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</si>
  <si>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</si>
  <si>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</si>
  <si>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</si>
  <si>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</si>
  <si>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</si>
  <si>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</si>
  <si>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</si>
  <si>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</si>
  <si>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</si>
  <si>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</si>
  <si>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</si>
  <si>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</si>
  <si>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</si>
  <si>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</si>
  <si>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</si>
  <si>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</si>
  <si>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</si>
  <si>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</si>
  <si>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</si>
  <si>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</si>
  <si>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</si>
  <si>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</si>
  <si>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</si>
  <si>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</si>
  <si>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</si>
  <si>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</si>
  <si>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</si>
  <si>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</si>
  <si>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</si>
  <si>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</si>
  <si>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</si>
  <si>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</si>
  <si>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</si>
  <si>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</si>
  <si>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</si>
  <si>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</si>
  <si>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</si>
  <si>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</si>
  <si>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</si>
  <si>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</si>
  <si>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</si>
  <si>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</si>
  <si>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</si>
  <si>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</si>
  <si>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</si>
  <si>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</si>
  <si>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</si>
  <si>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</si>
  <si>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</si>
  <si>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</si>
  <si>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</si>
  <si>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</si>
  <si>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</si>
  <si>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</si>
  <si>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</si>
  <si>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</si>
  <si>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</si>
  <si>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</si>
  <si>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</si>
  <si>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</si>
  <si>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</si>
  <si>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</si>
  <si>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</si>
  <si>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</si>
  <si>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</si>
  <si>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</si>
  <si>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</si>
  <si>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</si>
  <si>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</si>
  <si>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</si>
  <si>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</si>
  <si>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</si>
  <si>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</si>
  <si>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</si>
  <si>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</si>
  <si>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</si>
  <si>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</si>
  <si>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</si>
  <si>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</si>
  <si>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</si>
  <si>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</si>
  <si>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</si>
  <si>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</si>
  <si>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</si>
  <si>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</si>
  <si>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</si>
  <si>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</si>
  <si>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</si>
  <si>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</si>
  <si>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</si>
  <si>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</si>
  <si>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</si>
  <si>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</si>
  <si>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</si>
  <si>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</si>
  <si>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</si>
  <si>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</si>
  <si>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</si>
  <si>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</si>
  <si>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</si>
  <si>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</si>
  <si>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</si>
  <si>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</si>
  <si>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</si>
  <si>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</si>
  <si>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</si>
  <si>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</si>
  <si>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</si>
  <si>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</si>
  <si>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</si>
  <si>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</si>
  <si>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</si>
  <si>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</si>
  <si>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</si>
  <si>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</si>
  <si>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</si>
  <si>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</si>
  <si>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</si>
  <si>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</si>
  <si>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</si>
  <si>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</si>
  <si>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</si>
  <si>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</si>
  <si>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</si>
  <si>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</si>
  <si>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</si>
  <si>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</si>
  <si>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</si>
  <si>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</si>
  <si>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</si>
  <si>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</si>
  <si>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</si>
  <si>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</si>
  <si>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</si>
  <si>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</si>
  <si>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</si>
  <si>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</si>
  <si>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</si>
  <si>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</si>
  <si>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</si>
  <si>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</si>
  <si>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</si>
  <si>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</si>
  <si>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</si>
  <si>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</si>
  <si>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</si>
  <si>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</si>
  <si>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</si>
  <si>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</si>
  <si>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</si>
  <si>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</si>
  <si>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</si>
  <si>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</si>
  <si>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</si>
  <si>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</si>
  <si>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</si>
  <si>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</si>
  <si>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</si>
  <si>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</si>
  <si>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</si>
  <si>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</si>
  <si>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</si>
  <si>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</si>
  <si>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</si>
  <si>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</si>
  <si>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</si>
  <si>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</si>
  <si>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</si>
  <si>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</si>
  <si>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</si>
  <si>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</si>
  <si>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</si>
  <si>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</si>
  <si>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</si>
  <si>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</si>
  <si>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</si>
  <si>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</si>
  <si>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</si>
  <si>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</si>
  <si>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</si>
  <si>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</si>
  <si>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</si>
  <si>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</si>
  <si>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</si>
  <si>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</si>
  <si>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</si>
  <si>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</si>
  <si>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</si>
  <si>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</si>
  <si>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</si>
  <si>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</si>
  <si>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</si>
  <si>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</si>
  <si>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</si>
  <si>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</si>
  <si>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</si>
  <si>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</si>
  <si>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</si>
  <si>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</si>
  <si>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</si>
  <si>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</si>
  <si>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</si>
  <si>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</si>
  <si>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</si>
  <si>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</si>
  <si>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</si>
  <si>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</si>
  <si>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</si>
  <si>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</si>
  <si>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</si>
  <si>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</si>
  <si>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</si>
  <si>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</si>
  <si>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</si>
  <si>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</si>
  <si>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</si>
  <si>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</si>
  <si>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</si>
  <si>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</si>
  <si>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</si>
  <si>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</si>
  <si>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</si>
  <si>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</si>
  <si>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</si>
  <si>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</si>
  <si>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</si>
  <si>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</si>
  <si>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</si>
  <si>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</si>
  <si>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</si>
  <si>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</si>
  <si>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</si>
  <si>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</si>
  <si>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</si>
  <si>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</si>
  <si>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</si>
  <si>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</si>
  <si>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</si>
  <si>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</si>
  <si>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</si>
  <si>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</si>
  <si>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</si>
  <si>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</si>
  <si>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</si>
  <si>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</si>
  <si>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</si>
  <si>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</si>
  <si>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</si>
  <si>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</si>
  <si>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</si>
  <si>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</si>
  <si>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</si>
  <si>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</si>
  <si>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</si>
  <si>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</si>
  <si>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</si>
  <si>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</si>
  <si>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</si>
  <si>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</si>
  <si>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</si>
  <si>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</si>
  <si>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</si>
  <si>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</si>
  <si>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</si>
  <si>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</si>
  <si>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</si>
  <si>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</si>
  <si>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</si>
  <si>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</si>
  <si>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</si>
  <si>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</si>
  <si>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</si>
  <si>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</si>
  <si>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</si>
  <si>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</si>
  <si>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</si>
  <si>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</si>
  <si>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</si>
  <si>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</si>
  <si>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</si>
  <si>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</si>
  <si>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</si>
  <si>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</si>
  <si>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</si>
  <si>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</si>
  <si>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</si>
  <si>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</si>
  <si>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</si>
  <si>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</si>
  <si>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</si>
  <si>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</si>
  <si>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</si>
  <si>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</si>
  <si>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</si>
  <si>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</si>
  <si>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</si>
  <si>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</si>
  <si>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</si>
  <si>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</si>
  <si>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</si>
  <si>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</si>
  <si>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</si>
  <si>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</si>
  <si>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</si>
  <si>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</si>
  <si>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</si>
  <si>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</si>
  <si>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</si>
  <si>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</si>
  <si>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</si>
  <si>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</si>
  <si>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</si>
  <si>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</si>
  <si>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</si>
  <si>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</si>
  <si>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</si>
  <si>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</si>
  <si>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</si>
  <si>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</si>
  <si>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</si>
  <si>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</si>
  <si>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</si>
  <si>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</si>
  <si>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</si>
  <si>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</si>
  <si>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</si>
  <si>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</si>
  <si>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</si>
  <si>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</si>
  <si>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</si>
  <si>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</si>
  <si>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</si>
  <si>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</si>
  <si>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</si>
  <si>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</si>
  <si>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</si>
  <si>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</si>
  <si>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</si>
  <si>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</si>
  <si>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</si>
  <si>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</si>
  <si>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</si>
  <si>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</si>
  <si>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</si>
  <si>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</si>
  <si>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</si>
  <si>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</si>
  <si>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</si>
  <si>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</si>
  <si>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</si>
  <si>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</si>
  <si>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</si>
  <si>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</si>
  <si>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</si>
  <si>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</si>
  <si>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</si>
  <si>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</si>
  <si>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</si>
  <si>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</si>
  <si>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</si>
  <si>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</si>
  <si>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</si>
  <si>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</si>
  <si>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</si>
  <si>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</si>
  <si>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</si>
  <si>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</si>
  <si>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</si>
  <si>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</si>
  <si>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</si>
  <si>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</si>
  <si>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</si>
  <si>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</si>
  <si>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</si>
  <si>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</si>
  <si>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</si>
  <si>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</si>
  <si>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</si>
  <si>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</si>
  <si>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</si>
  <si>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</si>
  <si>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</si>
  <si>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</si>
  <si>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</si>
  <si>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</si>
  <si>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</si>
  <si>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</si>
  <si>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</si>
  <si>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</si>
  <si>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</si>
  <si>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</si>
  <si>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</si>
  <si>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</si>
  <si>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</si>
  <si>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</si>
  <si>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</si>
  <si>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</si>
  <si>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</si>
  <si>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</si>
  <si>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</si>
  <si>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</si>
  <si>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</si>
  <si>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</si>
  <si>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</si>
  <si>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</si>
  <si>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</si>
  <si>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</si>
  <si>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</si>
  <si>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</si>
  <si>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</si>
  <si>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</si>
  <si>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</si>
  <si>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</si>
  <si>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</si>
  <si>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</si>
  <si>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</si>
  <si>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</si>
  <si>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</si>
  <si>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</si>
  <si>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</si>
  <si>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</si>
  <si>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</si>
  <si>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</si>
  <si>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</si>
  <si>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</si>
  <si>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</si>
  <si>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</si>
  <si>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</si>
  <si>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</si>
  <si>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</si>
  <si>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</si>
  <si>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</si>
  <si>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</si>
  <si>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</si>
  <si>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</si>
  <si>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</si>
  <si>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</si>
  <si>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</si>
  <si>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</si>
  <si>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</si>
  <si>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</si>
  <si>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</si>
  <si>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</si>
  <si>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</si>
  <si>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</si>
  <si>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</si>
  <si>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</si>
  <si>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</si>
  <si>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</si>
  <si>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</si>
  <si>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</si>
  <si>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</si>
  <si>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</si>
  <si>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</si>
  <si>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</si>
  <si>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</si>
  <si>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</si>
  <si>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</si>
  <si>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</si>
  <si>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</si>
  <si>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</si>
  <si>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</si>
  <si>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</si>
  <si>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</si>
  <si>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</si>
  <si>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</si>
  <si>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</si>
  <si>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</si>
  <si>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</si>
  <si>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</si>
  <si>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</si>
  <si>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</si>
  <si>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</si>
  <si>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</si>
  <si>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</si>
  <si>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</si>
  <si>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</si>
  <si>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</si>
  <si>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</si>
  <si>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</si>
  <si>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</si>
  <si>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</si>
  <si>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</si>
  <si>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</si>
  <si>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</si>
  <si>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</si>
  <si>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</si>
  <si>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</si>
  <si>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</si>
  <si>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</si>
  <si>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</si>
  <si>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</si>
  <si>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</si>
  <si>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</si>
  <si>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</si>
  <si>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</si>
  <si>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</si>
  <si>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</si>
  <si>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</si>
  <si>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</si>
  <si>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</si>
  <si>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</si>
  <si>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</si>
  <si>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</si>
  <si>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</si>
  <si>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</si>
  <si>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</si>
  <si>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</si>
  <si>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</si>
  <si>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</si>
  <si>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</si>
  <si>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</si>
  <si>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</si>
  <si>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</si>
  <si>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</si>
  <si>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</si>
  <si>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</si>
  <si>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</si>
  <si>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</si>
  <si>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</si>
  <si>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</si>
  <si>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</si>
  <si>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</si>
  <si>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</si>
  <si>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</si>
  <si>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</si>
  <si>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</si>
  <si>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</si>
  <si>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</si>
  <si>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</si>
  <si>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</si>
  <si>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</si>
  <si>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</si>
  <si>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</si>
  <si>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</si>
  <si>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</si>
  <si>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</si>
  <si>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</si>
  <si>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</si>
  <si>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</si>
  <si>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</si>
  <si>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</si>
  <si>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</si>
  <si>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</si>
  <si>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</si>
  <si>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</si>
  <si>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</si>
  <si>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</si>
  <si>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</si>
  <si>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</si>
  <si>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</si>
  <si>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</si>
  <si>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</si>
  <si>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</si>
  <si>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</si>
  <si>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</si>
  <si>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</si>
  <si>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</si>
  <si>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</si>
  <si>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</si>
  <si>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</si>
  <si>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</si>
  <si>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</si>
  <si>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</si>
  <si>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</si>
  <si>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</si>
  <si>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</si>
  <si>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</si>
  <si>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</si>
  <si>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</si>
  <si>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</si>
  <si>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</si>
  <si>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</si>
  <si>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</si>
  <si>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</si>
  <si>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</si>
  <si>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</si>
  <si>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</si>
  <si>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</si>
  <si>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</si>
  <si>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</si>
  <si>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</si>
  <si>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</si>
  <si>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</si>
  <si>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</si>
  <si>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</si>
  <si>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</si>
  <si>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</si>
  <si>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</si>
  <si>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</si>
  <si>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</si>
  <si>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</si>
  <si>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</si>
  <si>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</si>
  <si>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</si>
  <si>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</si>
  <si>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</si>
  <si>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</si>
  <si>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</si>
  <si>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</si>
  <si>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</si>
  <si>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</si>
  <si>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</si>
  <si>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</si>
  <si>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</si>
  <si>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</si>
  <si>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</si>
  <si>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</si>
  <si>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</si>
  <si>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</si>
  <si>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</si>
  <si>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</si>
  <si>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</si>
  <si>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</si>
  <si>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</si>
  <si>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</si>
  <si>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</si>
  <si>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</si>
  <si>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</si>
  <si>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</si>
  <si>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</si>
  <si>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</si>
  <si>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</si>
  <si>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</si>
  <si>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</si>
  <si>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</si>
  <si>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</si>
  <si>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</si>
  <si>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</si>
  <si>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</si>
  <si>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</si>
  <si>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</si>
  <si>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</si>
  <si>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</si>
  <si>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</si>
  <si>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</si>
  <si>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</si>
  <si>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</si>
  <si>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</si>
  <si>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</si>
  <si>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</si>
  <si>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</si>
  <si>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</si>
  <si>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</si>
  <si>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</si>
  <si>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</si>
  <si>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</si>
  <si>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</si>
  <si>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</si>
  <si>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</si>
  <si>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</si>
  <si>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</si>
  <si>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</si>
  <si>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</si>
  <si>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</si>
  <si>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</si>
  <si>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</si>
  <si>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</si>
  <si>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</si>
  <si>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</si>
  <si>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</si>
  <si>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</si>
  <si>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</si>
  <si>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</si>
  <si>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</si>
  <si>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</si>
  <si>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</si>
  <si>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</si>
  <si>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</si>
  <si>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</si>
  <si>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</si>
  <si>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</si>
  <si>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</si>
  <si>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</si>
  <si>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</si>
  <si>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</si>
  <si>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</si>
  <si>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</si>
  <si>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</si>
  <si>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</si>
  <si>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</si>
  <si>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</si>
  <si>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</si>
  <si>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</si>
  <si>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</si>
  <si>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</si>
  <si>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</si>
  <si>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</si>
  <si>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</si>
  <si>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</si>
  <si>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</si>
  <si>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</si>
  <si>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</si>
  <si>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</si>
  <si>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</si>
  <si>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</si>
  <si>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</si>
  <si>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</si>
  <si>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</si>
  <si>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</si>
  <si>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</si>
  <si>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</si>
  <si>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</si>
  <si>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</si>
  <si>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</si>
  <si>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</si>
  <si>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</si>
  <si>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</si>
  <si>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</si>
  <si>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</si>
  <si>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</si>
  <si>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</si>
  <si>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</si>
  <si>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</si>
  <si>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</si>
  <si>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</si>
  <si>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</si>
  <si>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</si>
  <si>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</si>
  <si>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</si>
  <si>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</si>
  <si>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</si>
  <si>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</si>
  <si>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</si>
  <si>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</si>
  <si>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</si>
  <si>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</si>
  <si>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</si>
  <si>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</si>
  <si>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</si>
  <si>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</si>
  <si>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</si>
  <si>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</si>
  <si>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</si>
  <si>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</si>
  <si>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</si>
  <si>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</si>
  <si>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</si>
  <si>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</si>
  <si>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</si>
  <si>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</si>
  <si>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</si>
  <si>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</si>
  <si>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</si>
  <si>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</si>
  <si>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</si>
  <si>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</si>
  <si>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</si>
  <si>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</si>
  <si>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</si>
  <si>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</si>
  <si>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</si>
  <si>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</si>
  <si>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</si>
  <si>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</si>
  <si>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</si>
  <si>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</si>
  <si>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</si>
  <si>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</si>
  <si>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</si>
  <si>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</si>
  <si>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</si>
  <si>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</si>
  <si>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</si>
  <si>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</si>
  <si>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</si>
  <si>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</si>
  <si>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</si>
  <si>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</si>
  <si>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</si>
  <si>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</si>
  <si>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</si>
  <si>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</si>
  <si>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</si>
  <si>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</si>
  <si>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</si>
  <si>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</si>
  <si>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</si>
  <si>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</si>
  <si>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</si>
  <si>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</si>
  <si>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</si>
  <si>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</si>
  <si>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</si>
  <si>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</si>
  <si>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</si>
  <si>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</si>
  <si>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</si>
  <si>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</si>
  <si>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</si>
  <si>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</si>
  <si>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</si>
  <si>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</si>
  <si>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</si>
  <si>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</si>
  <si>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</si>
  <si>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</si>
  <si>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</si>
  <si>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</si>
  <si>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</si>
  <si>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</si>
  <si>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</si>
  <si>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</si>
  <si>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</si>
  <si>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</si>
  <si>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</si>
  <si>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</si>
  <si>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</si>
  <si>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</si>
  <si>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</si>
  <si>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</si>
  <si>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</si>
  <si>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</si>
  <si>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</si>
  <si>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</si>
  <si>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</si>
  <si>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</si>
  <si>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</si>
  <si>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</si>
  <si>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</si>
  <si>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</si>
  <si>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</si>
  <si>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</si>
  <si>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</si>
  <si>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</si>
  <si>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</si>
  <si>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</si>
  <si>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</si>
  <si>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</si>
  <si>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</si>
  <si>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</si>
  <si>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</si>
  <si>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</si>
  <si>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</si>
  <si>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</si>
  <si>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</si>
  <si>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</si>
  <si>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</si>
  <si>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</si>
  <si>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</si>
  <si>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</si>
  <si>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</si>
  <si>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</si>
  <si>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</si>
  <si>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</si>
  <si>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</si>
  <si>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</si>
  <si>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</si>
  <si>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</si>
  <si>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</si>
  <si>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</si>
  <si>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</si>
  <si>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</si>
  <si>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</si>
  <si>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</si>
  <si>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</si>
  <si>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</si>
  <si>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</si>
  <si>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</si>
  <si>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</si>
  <si>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</si>
  <si>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</si>
  <si>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</si>
  <si>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</si>
  <si>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</si>
  <si>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</si>
  <si>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</si>
  <si>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</si>
  <si>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</si>
  <si>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</si>
  <si>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</si>
  <si>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</si>
  <si>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</si>
  <si>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</si>
  <si>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</si>
  <si>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</si>
  <si>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</si>
  <si>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</si>
  <si>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</si>
  <si>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</si>
  <si>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</si>
  <si>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</si>
  <si>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</si>
  <si>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</si>
  <si>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</si>
  <si>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</si>
  <si>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</si>
  <si>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</si>
  <si>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</si>
  <si>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</si>
  <si>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</si>
  <si>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</si>
  <si>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</si>
  <si>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</si>
  <si>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</si>
  <si>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</si>
  <si>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</si>
  <si>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</si>
  <si>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</si>
  <si>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</si>
  <si>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</si>
  <si>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</si>
  <si>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</si>
  <si>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</si>
  <si>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</si>
  <si>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</si>
  <si>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</si>
  <si>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</si>
  <si>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</si>
  <si>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</si>
  <si>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</si>
  <si>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</si>
  <si>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</si>
  <si>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</si>
  <si>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</si>
  <si>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</si>
  <si>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</si>
  <si>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</si>
  <si>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</si>
  <si>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</si>
  <si>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</si>
  <si>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</si>
  <si>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</si>
  <si>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</si>
  <si>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</si>
  <si>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</si>
  <si>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</si>
  <si>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</si>
  <si>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</si>
  <si>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</si>
  <si>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</si>
  <si>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</si>
  <si>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</si>
  <si>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</si>
  <si>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</si>
  <si>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</si>
  <si>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</si>
  <si>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</si>
  <si>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</si>
  <si>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</si>
  <si>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</si>
  <si>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</si>
  <si>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</si>
  <si>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</si>
  <si>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</si>
  <si>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</si>
  <si>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</si>
  <si>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</si>
  <si>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</si>
  <si>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</si>
  <si>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</si>
  <si>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</si>
  <si>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</si>
  <si>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</si>
  <si>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</si>
  <si>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</si>
  <si>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</si>
  <si>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</si>
  <si>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</si>
  <si>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</si>
  <si>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</si>
  <si>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</si>
  <si>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</si>
  <si>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</si>
  <si>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</si>
  <si>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</si>
  <si>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</si>
  <si>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</si>
  <si>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</si>
  <si>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</si>
  <si>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</si>
  <si>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</si>
  <si>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</si>
  <si>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</si>
  <si>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</si>
  <si>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</si>
  <si>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</si>
  <si>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</si>
  <si>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</si>
  <si>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</si>
  <si>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</si>
  <si>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</si>
  <si>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</si>
  <si>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</si>
  <si>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</si>
  <si>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</si>
  <si>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</si>
  <si>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</si>
  <si>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</si>
  <si>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</si>
  <si>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</si>
  <si>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</si>
  <si>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</si>
  <si>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</si>
  <si>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</si>
  <si>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</si>
  <si>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</si>
  <si>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</si>
  <si>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</si>
  <si>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</si>
  <si>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</si>
  <si>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</si>
  <si>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</si>
  <si>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</si>
  <si>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</si>
  <si>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</si>
  <si>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</si>
  <si>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</si>
  <si>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</si>
  <si>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</si>
  <si>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</si>
  <si>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</si>
  <si>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</si>
  <si>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</si>
  <si>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</si>
  <si>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</si>
  <si>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</si>
  <si>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</si>
  <si>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</si>
  <si>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</si>
  <si>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</si>
  <si>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</si>
  <si>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</si>
  <si>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</si>
  <si>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</si>
  <si>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</si>
  <si>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</si>
  <si>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</si>
  <si>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</si>
  <si>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</si>
  <si>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</si>
  <si>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</si>
  <si>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</si>
  <si>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</si>
  <si>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</si>
  <si>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</si>
  <si>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</si>
  <si>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</si>
  <si>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</si>
  <si>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</si>
  <si>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</si>
  <si>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</si>
  <si>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</si>
  <si>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</si>
  <si>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</si>
  <si>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</si>
  <si>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</si>
  <si>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</si>
  <si>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</si>
  <si>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</si>
  <si>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</si>
  <si>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</si>
  <si>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</si>
  <si>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</si>
  <si>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</si>
  <si>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</si>
  <si>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</si>
  <si>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</si>
  <si>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</si>
  <si>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</si>
  <si>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</si>
  <si>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</si>
  <si>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</si>
  <si>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</si>
  <si>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</si>
  <si>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</si>
  <si>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</si>
  <si>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</si>
  <si>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</si>
  <si>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</si>
  <si>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</si>
  <si>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</si>
  <si>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</si>
  <si>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</si>
  <si>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</si>
  <si>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</si>
  <si>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</si>
  <si>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</si>
  <si>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</si>
  <si>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</si>
  <si>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</si>
  <si>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</si>
  <si>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</si>
  <si>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</si>
  <si>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</si>
  <si>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</si>
  <si>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</si>
  <si>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</si>
  <si>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</si>
  <si>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</si>
  <si>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</si>
  <si>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</si>
  <si>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</si>
  <si>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</si>
  <si>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</si>
  <si>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</si>
  <si>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</si>
  <si>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</si>
  <si>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</si>
  <si>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</si>
  <si>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</si>
  <si>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</si>
  <si>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</si>
  <si>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</si>
  <si>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</si>
  <si>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</si>
  <si>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</si>
  <si>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</si>
  <si>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</si>
  <si>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</si>
  <si>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</si>
  <si>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</si>
  <si>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</si>
  <si>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</si>
  <si>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</si>
  <si>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</si>
  <si>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</si>
  <si>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</si>
  <si>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</si>
  <si>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</si>
  <si>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</si>
  <si>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</si>
  <si>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</si>
  <si>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</si>
  <si>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</si>
  <si>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</si>
  <si>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</si>
  <si>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</si>
  <si>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</si>
  <si>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</si>
  <si>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</si>
  <si>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</si>
  <si>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</si>
  <si>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</si>
  <si>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</si>
  <si>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</si>
  <si>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</si>
  <si>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</si>
  <si>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</si>
  <si>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</si>
  <si>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</si>
  <si>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</si>
  <si>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</si>
  <si>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</si>
  <si>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</si>
  <si>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</si>
  <si>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</si>
  <si>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</si>
  <si>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</si>
  <si>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</si>
  <si>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</si>
  <si>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</si>
  <si>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</si>
  <si>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</si>
  <si>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</si>
  <si>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</si>
  <si>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</si>
  <si>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</si>
  <si>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</si>
  <si>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</si>
  <si>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</si>
  <si>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</si>
  <si>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</si>
  <si>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</si>
  <si>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</si>
  <si>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</si>
  <si>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</si>
  <si>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</si>
  <si>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</si>
  <si>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</si>
  <si>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</si>
  <si>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</si>
  <si>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</si>
  <si>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</si>
  <si>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</si>
  <si>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</si>
  <si>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</si>
  <si>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</si>
  <si>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</si>
  <si>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</si>
  <si>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</si>
  <si>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</si>
  <si>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</si>
  <si>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</si>
  <si>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</si>
  <si>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</si>
  <si>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</si>
  <si>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</si>
  <si>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</si>
  <si>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</si>
  <si>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</si>
  <si>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</si>
  <si>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</si>
  <si>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</si>
  <si>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</si>
  <si>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</si>
  <si>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</si>
  <si>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</si>
  <si>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</si>
  <si>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</si>
  <si>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</si>
  <si>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</si>
  <si>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</si>
  <si>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</si>
  <si>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</si>
  <si>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</si>
  <si>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</si>
  <si>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</si>
  <si>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</si>
  <si>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</si>
  <si>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</si>
  <si>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</si>
  <si>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</si>
  <si>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</si>
  <si>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</si>
  <si>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</si>
  <si>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</si>
  <si>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</si>
  <si>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</si>
  <si>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</si>
  <si>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</si>
  <si>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</si>
  <si>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</si>
  <si>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</si>
  <si>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</si>
  <si>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</si>
  <si>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</si>
  <si>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</si>
  <si>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</si>
  <si>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</si>
  <si>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</si>
  <si>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</si>
  <si>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</si>
  <si>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</si>
  <si>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</si>
  <si>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</si>
  <si>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</si>
  <si>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</si>
  <si>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</si>
  <si>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</si>
  <si>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</si>
  <si>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</si>
  <si>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</si>
  <si>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</si>
  <si>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</si>
  <si>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</si>
  <si>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</si>
  <si>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</si>
  <si>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</si>
  <si>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</si>
  <si>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</si>
  <si>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</si>
  <si>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</si>
  <si>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</si>
  <si>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</si>
  <si>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</si>
  <si>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</si>
  <si>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</si>
  <si>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</si>
  <si>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</si>
  <si>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</si>
  <si>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</si>
  <si>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</si>
  <si>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</si>
  <si>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</si>
  <si>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</si>
  <si>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</si>
  <si>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</si>
  <si>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</si>
  <si>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</si>
  <si>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</si>
  <si>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</si>
  <si>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</si>
  <si>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</si>
  <si>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</si>
  <si>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</si>
  <si>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</si>
  <si>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</si>
  <si>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</si>
  <si>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</si>
  <si>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</si>
  <si>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</si>
  <si>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</si>
  <si>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</si>
  <si>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</si>
  <si>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</si>
  <si>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</si>
  <si>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</si>
  <si>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</si>
  <si>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</si>
  <si>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</si>
  <si>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</si>
  <si>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</si>
  <si>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</si>
  <si>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</si>
  <si>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</si>
  <si>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</si>
  <si>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</si>
  <si>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</si>
  <si>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</si>
  <si>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</si>
  <si>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</si>
  <si>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</si>
  <si>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</si>
  <si>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</si>
  <si>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</si>
  <si>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</si>
  <si>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</si>
  <si>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</si>
  <si>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</si>
  <si>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</si>
  <si>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</si>
  <si>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</si>
  <si>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</si>
  <si>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</si>
  <si>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</si>
  <si>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</si>
  <si>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</si>
  <si>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</si>
  <si>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</si>
  <si>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</si>
  <si>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</si>
  <si>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</si>
  <si>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</si>
  <si>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</si>
  <si>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</si>
  <si>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</si>
  <si>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</si>
  <si>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</si>
  <si>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</si>
  <si>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</si>
  <si>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</si>
  <si>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</si>
  <si>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</si>
  <si>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</si>
  <si>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</si>
  <si>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</si>
  <si>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</si>
  <si>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</si>
  <si>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</si>
  <si>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</si>
  <si>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</si>
  <si>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</si>
  <si>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</si>
  <si>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</si>
  <si>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</si>
  <si>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</si>
  <si>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</si>
  <si>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</si>
  <si>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</si>
  <si>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</si>
  <si>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</si>
  <si>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</si>
  <si>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</si>
  <si>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</si>
  <si>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</si>
  <si>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</si>
  <si>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</si>
  <si>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</si>
  <si>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</si>
  <si>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</si>
  <si>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</si>
  <si>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</si>
  <si>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</si>
  <si>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</si>
  <si>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</si>
  <si>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</si>
  <si>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</si>
  <si>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</si>
  <si>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</si>
  <si>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</si>
  <si>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</si>
  <si>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</si>
  <si>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</si>
  <si>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</si>
  <si>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</si>
  <si>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</si>
  <si>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</si>
  <si>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</si>
  <si>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</si>
  <si>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</si>
  <si>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</si>
  <si>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</si>
  <si>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</si>
  <si>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</si>
  <si>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</si>
  <si>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</si>
  <si>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</si>
  <si>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</si>
  <si>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</si>
  <si>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</si>
  <si>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</si>
  <si>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</si>
  <si>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</si>
  <si>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</si>
  <si>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</si>
  <si>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</si>
  <si>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</si>
  <si>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</si>
  <si>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</si>
  <si>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</si>
  <si>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</si>
  <si>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</si>
  <si>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</si>
  <si>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</si>
  <si>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</si>
  <si>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</si>
  <si>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</si>
  <si>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</si>
  <si>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</si>
  <si>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</si>
  <si>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</si>
  <si>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</si>
  <si>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</si>
  <si>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</si>
  <si>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</si>
  <si>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</si>
  <si>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</si>
  <si>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</si>
  <si>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</si>
  <si>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</si>
  <si>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</si>
  <si>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</si>
  <si>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</si>
  <si>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</si>
  <si>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</si>
  <si>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</si>
  <si>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</si>
  <si>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</si>
  <si>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</si>
  <si>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</si>
  <si>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</si>
  <si>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</si>
  <si>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</si>
  <si>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</si>
  <si>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</si>
  <si>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</si>
  <si>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</si>
  <si>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</si>
  <si>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</si>
  <si>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</si>
  <si>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</si>
  <si>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</si>
  <si>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</si>
  <si>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</si>
  <si>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</si>
  <si>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</si>
  <si>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</si>
  <si>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</si>
  <si>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</si>
  <si>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</si>
  <si>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</si>
  <si>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</si>
  <si>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</si>
  <si>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</si>
  <si>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</si>
  <si>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</si>
  <si>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</si>
  <si>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</si>
  <si>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</si>
  <si>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</si>
  <si>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</si>
  <si>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</si>
  <si>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</si>
  <si>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</si>
  <si>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</si>
  <si>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</si>
  <si>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</si>
  <si>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</si>
  <si>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</si>
  <si>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</si>
  <si>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</si>
  <si>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</si>
  <si>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</si>
  <si>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</si>
  <si>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</si>
  <si>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</si>
  <si>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</si>
  <si>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</si>
  <si>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</si>
  <si>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</si>
  <si>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</si>
  <si>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</si>
  <si>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</si>
  <si>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</si>
  <si>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</si>
  <si>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</si>
  <si>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</si>
  <si>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</si>
  <si>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</si>
  <si>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</si>
  <si>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</si>
  <si>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</si>
  <si>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</si>
  <si>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</si>
  <si>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</si>
  <si>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</si>
  <si>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</si>
  <si>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</si>
  <si>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</si>
  <si>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</si>
  <si>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</si>
  <si>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</si>
  <si>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</si>
  <si>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</si>
  <si>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</si>
  <si>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</si>
  <si>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</si>
  <si>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</si>
  <si>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</si>
  <si>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</si>
  <si>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</si>
  <si>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</si>
  <si>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</si>
  <si>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</si>
  <si>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</si>
  <si>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</si>
  <si>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</si>
  <si>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</si>
  <si>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</si>
  <si>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</si>
  <si>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</si>
  <si>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</si>
  <si>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</si>
  <si>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</si>
  <si>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</si>
  <si>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</si>
  <si>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</si>
  <si>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</si>
  <si>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</si>
  <si>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</si>
  <si>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</si>
  <si>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</si>
  <si>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</si>
  <si>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</si>
  <si>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</si>
  <si>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</si>
  <si>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</si>
  <si>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</si>
  <si>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</si>
  <si>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</si>
  <si>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</si>
  <si>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</si>
  <si>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</si>
  <si>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</si>
  <si>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</si>
  <si>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</si>
  <si>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</si>
  <si>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</si>
  <si>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</si>
  <si>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</si>
  <si>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</si>
  <si>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</si>
  <si>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</si>
  <si>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</si>
  <si>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</si>
  <si>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</si>
  <si>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</si>
  <si>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</si>
  <si>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</si>
  <si>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</si>
  <si>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</si>
  <si>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</si>
  <si>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</si>
  <si>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</si>
  <si>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</si>
  <si>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</si>
  <si>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</si>
  <si>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</si>
  <si>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</si>
  <si>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</si>
  <si>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</si>
  <si>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</si>
  <si>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</si>
  <si>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</si>
  <si>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</si>
  <si>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</si>
  <si>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</si>
  <si>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</si>
  <si>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</si>
  <si>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</si>
  <si>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</si>
  <si>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</si>
  <si>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</si>
  <si>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</si>
  <si>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</si>
  <si>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</si>
  <si>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</si>
  <si>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</si>
  <si>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</si>
  <si>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</si>
  <si>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</si>
  <si>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</si>
  <si>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</si>
  <si>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</si>
  <si>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</si>
  <si>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</si>
  <si>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</si>
  <si>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</si>
  <si>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</si>
  <si>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</si>
  <si>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</si>
  <si>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</si>
  <si>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</si>
  <si>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</si>
  <si>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</si>
  <si>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</si>
  <si>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</si>
  <si>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</si>
  <si>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</si>
  <si>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</si>
  <si>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</si>
  <si>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</si>
  <si>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</si>
  <si>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</si>
  <si>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</si>
  <si>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</si>
  <si>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</si>
  <si>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</si>
  <si>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</si>
  <si>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</si>
  <si>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</si>
  <si>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</si>
  <si>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</si>
  <si>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</si>
  <si>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</si>
  <si>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</si>
  <si>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</si>
  <si>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</si>
  <si>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</si>
  <si>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</si>
  <si>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</si>
  <si>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</si>
  <si>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</si>
  <si>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</si>
  <si>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</si>
  <si>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</si>
  <si>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</si>
  <si>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</si>
  <si>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</si>
  <si>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</si>
  <si>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</si>
  <si>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</si>
  <si>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</si>
  <si>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</si>
  <si>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</si>
  <si>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</si>
  <si>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</si>
  <si>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</si>
  <si>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</si>
  <si>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</si>
  <si>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</si>
  <si>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</si>
  <si>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</si>
  <si>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</si>
  <si>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</si>
  <si>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</si>
  <si>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</si>
  <si>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</si>
  <si>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</si>
  <si>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</si>
  <si>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</si>
  <si>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</si>
  <si>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</si>
  <si>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</si>
  <si>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</si>
  <si>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</si>
  <si>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</si>
  <si>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</si>
  <si>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</si>
  <si>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</si>
  <si>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</si>
  <si>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</si>
  <si>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</si>
  <si>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</si>
  <si>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</si>
  <si>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</si>
  <si>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</si>
  <si>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</si>
  <si>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</si>
  <si>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</si>
  <si>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</si>
  <si>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</si>
  <si>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</si>
  <si>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</si>
  <si>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</si>
  <si>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</si>
  <si>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</si>
  <si>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</si>
  <si>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</si>
  <si>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</si>
  <si>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</si>
  <si>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</si>
  <si>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</si>
  <si>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</si>
  <si>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</si>
  <si>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</si>
  <si>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</si>
  <si>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</si>
  <si>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</si>
  <si>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</si>
  <si>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</si>
  <si>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</si>
  <si>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</si>
  <si>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</si>
  <si>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</si>
  <si>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</si>
  <si>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</si>
  <si>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</si>
  <si>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</si>
  <si>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</si>
  <si>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</si>
  <si>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</si>
  <si>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</si>
  <si>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</si>
  <si>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</si>
  <si>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</si>
  <si>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</si>
  <si>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</si>
  <si>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</si>
  <si>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</si>
  <si>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</si>
  <si>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</si>
  <si>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</si>
  <si>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</si>
  <si>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</si>
  <si>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</si>
  <si>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</si>
  <si>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</si>
  <si>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</si>
  <si>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</si>
  <si>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</si>
  <si>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</si>
  <si>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</si>
  <si>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</si>
  <si>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</si>
  <si>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</si>
  <si>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</si>
  <si>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</si>
  <si>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</si>
  <si>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</si>
  <si>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</si>
  <si>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</si>
  <si>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</si>
  <si>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</si>
  <si>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</si>
  <si>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</si>
  <si>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</si>
  <si>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</si>
  <si>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</si>
  <si>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</si>
  <si>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</si>
  <si>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</si>
  <si>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</si>
  <si>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</si>
  <si>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</si>
  <si>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</si>
  <si>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</si>
  <si>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</si>
  <si>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</si>
  <si>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</si>
  <si>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</si>
  <si>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</si>
  <si>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</si>
  <si>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</si>
  <si>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</si>
  <si>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</si>
  <si>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</si>
  <si>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</si>
  <si>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</si>
  <si>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</si>
  <si>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</si>
  <si>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</si>
  <si>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</si>
  <si>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</si>
  <si>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</si>
  <si>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</si>
  <si>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</si>
  <si>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</si>
  <si>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</si>
  <si>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</si>
  <si>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</si>
  <si>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</si>
  <si>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</si>
  <si>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</si>
  <si>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</si>
  <si>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</si>
  <si>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</si>
  <si>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</si>
  <si>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</si>
  <si>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</si>
  <si>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</si>
  <si>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</si>
  <si>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</si>
  <si>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</si>
  <si>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</si>
  <si>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</si>
  <si>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</si>
  <si>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</si>
  <si>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</si>
  <si>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</si>
  <si>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</si>
  <si>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</si>
  <si>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</si>
  <si>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</si>
  <si>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</si>
  <si>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</si>
  <si>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</si>
  <si>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</si>
  <si>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</si>
  <si>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</si>
  <si>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</si>
  <si>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</si>
  <si>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</si>
  <si>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</si>
  <si>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</si>
  <si>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</si>
  <si>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</si>
  <si>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</si>
  <si>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</si>
  <si>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</si>
  <si>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</si>
  <si>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</si>
  <si>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</si>
  <si>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</si>
  <si>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</si>
  <si>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</si>
  <si>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</si>
  <si>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</si>
  <si>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</si>
  <si>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</si>
  <si>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</si>
  <si>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</si>
  <si>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</si>
  <si>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</si>
  <si>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</si>
  <si>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</si>
  <si>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</si>
  <si>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</si>
  <si>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</si>
  <si>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</si>
  <si>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</si>
  <si>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</si>
  <si>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</si>
  <si>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</si>
  <si>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</si>
  <si>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</si>
  <si>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</si>
  <si>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</si>
  <si>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</si>
  <si>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</si>
  <si>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</si>
  <si>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</si>
  <si>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</si>
  <si>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</si>
  <si>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</si>
  <si>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</si>
  <si>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</si>
  <si>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</si>
  <si>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</si>
  <si>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</si>
  <si>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</si>
  <si>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</si>
  <si>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</si>
  <si>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</si>
  <si>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</si>
  <si>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</si>
  <si>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</si>
  <si>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</si>
  <si>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</si>
  <si>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</si>
  <si>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</si>
  <si>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</si>
  <si>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</si>
  <si>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</si>
  <si>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</si>
  <si>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</si>
  <si>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</si>
  <si>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</si>
  <si>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</si>
  <si>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</si>
  <si>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</si>
  <si>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</si>
  <si>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</si>
  <si>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</si>
  <si>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</si>
  <si>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</si>
  <si>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</si>
  <si>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</si>
  <si>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</si>
  <si>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</si>
  <si>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</si>
  <si>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</si>
  <si>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</si>
  <si>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</si>
  <si>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</si>
  <si>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</si>
  <si>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</si>
  <si>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</si>
  <si>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</si>
  <si>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</si>
  <si>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</si>
  <si>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</si>
  <si>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</si>
  <si>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</si>
  <si>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</si>
  <si>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</si>
  <si>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</si>
  <si>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</si>
  <si>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</si>
  <si>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</si>
  <si>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</si>
  <si>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</si>
  <si>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</si>
  <si>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</si>
  <si>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</si>
  <si>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</si>
  <si>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</si>
  <si>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</si>
  <si>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</si>
  <si>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</si>
  <si>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</si>
  <si>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</si>
  <si>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</si>
  <si>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</si>
  <si>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</si>
  <si>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</si>
  <si>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</si>
  <si>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</si>
  <si>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</si>
  <si>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</si>
  <si>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</si>
  <si>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</si>
  <si>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</si>
  <si>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</si>
  <si>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</si>
  <si>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</si>
  <si>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</si>
  <si>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</si>
  <si>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</si>
  <si>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</si>
  <si>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</si>
  <si>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</si>
  <si>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</si>
  <si>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</si>
  <si>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</si>
  <si>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</si>
  <si>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</si>
  <si>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</si>
  <si>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</si>
  <si>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</si>
  <si>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</si>
  <si>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</si>
  <si>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</si>
  <si>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</si>
  <si>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</si>
  <si>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</si>
  <si>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</si>
  <si>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</si>
  <si>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</si>
  <si>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</si>
  <si>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</si>
  <si>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</si>
  <si>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</si>
  <si>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</si>
  <si>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</si>
  <si>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</si>
  <si>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</si>
  <si>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</si>
  <si>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</si>
  <si>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</si>
  <si>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</si>
  <si>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</si>
  <si>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</si>
  <si>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</si>
  <si>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</si>
  <si>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</si>
  <si>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</si>
  <si>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</si>
  <si>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</si>
  <si>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</si>
  <si>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</si>
  <si>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</si>
  <si>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</si>
  <si>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</si>
  <si>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</si>
  <si>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</si>
  <si>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</si>
  <si>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</si>
  <si>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</si>
  <si>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</si>
  <si>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</si>
  <si>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</si>
  <si>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</si>
  <si>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</si>
  <si>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</si>
  <si>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</si>
  <si>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</si>
  <si>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</si>
  <si>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</si>
  <si>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</si>
  <si>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</si>
  <si>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</si>
  <si>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</si>
  <si>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</si>
  <si>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</si>
  <si>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</si>
  <si>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</si>
  <si>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</si>
  <si>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</si>
  <si>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</si>
  <si>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</si>
  <si>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</si>
  <si>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</si>
  <si>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</si>
  <si>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</si>
  <si>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</si>
  <si>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</si>
  <si>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</si>
  <si>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</si>
  <si>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</si>
  <si>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</si>
  <si>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</si>
  <si>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</si>
  <si>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</si>
  <si>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</si>
  <si>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</si>
  <si>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</si>
  <si>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</si>
  <si>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</si>
  <si>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</si>
  <si>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</si>
  <si>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</si>
  <si>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</si>
  <si>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</si>
  <si>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</si>
  <si>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</si>
  <si>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</si>
  <si>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</si>
  <si>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</si>
  <si>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</si>
  <si>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</si>
  <si>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</si>
  <si>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</si>
  <si>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</si>
  <si>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</si>
  <si>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</si>
  <si>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</si>
  <si>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</si>
  <si>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</si>
  <si>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</si>
  <si>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</si>
  <si>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</si>
  <si>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</si>
  <si>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</si>
  <si>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</si>
  <si>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</si>
  <si>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</si>
  <si>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</si>
  <si>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</si>
  <si>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</si>
  <si>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</si>
  <si>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</si>
  <si>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</si>
  <si>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</si>
  <si>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</si>
  <si>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</si>
  <si>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</si>
  <si>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</si>
  <si>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</si>
  <si>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</si>
  <si>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</si>
  <si>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</si>
  <si>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</si>
  <si>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</si>
  <si>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</si>
  <si>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</si>
  <si>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</si>
  <si>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</si>
  <si>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</si>
  <si>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</si>
  <si>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</si>
  <si>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</si>
  <si>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</si>
  <si>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</si>
  <si>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</si>
  <si>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</si>
  <si>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</si>
  <si>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</si>
  <si>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</si>
  <si>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</si>
  <si>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</si>
  <si>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</si>
  <si>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</si>
  <si>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</si>
  <si>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</si>
  <si>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</si>
  <si>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</si>
  <si>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</si>
  <si>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</si>
  <si>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</si>
  <si>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</si>
  <si>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</si>
  <si>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</si>
  <si>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</si>
  <si>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</si>
  <si>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</si>
  <si>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</si>
  <si>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</si>
  <si>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</si>
  <si>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</si>
  <si>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</si>
  <si>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</si>
  <si>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</si>
  <si>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</si>
  <si>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</si>
  <si>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</si>
  <si>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</si>
  <si>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</si>
  <si>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</si>
  <si>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</si>
  <si>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</si>
  <si>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</si>
  <si>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</si>
  <si>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</si>
  <si>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</si>
  <si>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</si>
  <si>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</si>
  <si>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</si>
  <si>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</si>
  <si>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</si>
  <si>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</si>
  <si>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</si>
  <si>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</si>
  <si>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</si>
  <si>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</si>
  <si>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</si>
  <si>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</si>
  <si>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</si>
  <si>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</si>
  <si>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</si>
  <si>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</si>
  <si>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</si>
  <si>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</si>
  <si>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</si>
  <si>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</si>
  <si>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</si>
  <si>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</si>
  <si>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</si>
  <si>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</si>
  <si>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</si>
  <si>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</si>
  <si>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</si>
  <si>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</si>
  <si>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</si>
  <si>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</si>
  <si>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</si>
  <si>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</si>
  <si>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</si>
  <si>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</si>
  <si>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</si>
  <si>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</si>
  <si>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</si>
  <si>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</si>
  <si>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</si>
  <si>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</si>
  <si>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</si>
  <si>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</si>
  <si>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</si>
  <si>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</si>
  <si>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</si>
  <si>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</si>
  <si>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</si>
  <si>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</si>
  <si>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</si>
  <si>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</si>
  <si>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</si>
  <si>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</si>
  <si>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</si>
  <si>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</si>
  <si>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</si>
  <si>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</si>
  <si>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</si>
  <si>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</si>
  <si>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</si>
  <si>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</si>
  <si>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</si>
  <si>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</si>
  <si>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</si>
  <si>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</si>
  <si>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</si>
  <si>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</si>
  <si>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</si>
  <si>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</si>
  <si>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</si>
  <si>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</si>
  <si>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</si>
  <si>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</si>
  <si>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</si>
  <si>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</si>
  <si>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</si>
  <si>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</si>
  <si>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</si>
  <si>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</si>
  <si>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</si>
  <si>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</si>
  <si>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</si>
  <si>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</si>
  <si>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</si>
  <si>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</si>
  <si>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</si>
  <si>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</si>
  <si>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</si>
  <si>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</si>
  <si>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</si>
  <si>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</si>
  <si>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</si>
  <si>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</si>
  <si>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</si>
  <si>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</si>
  <si>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</si>
  <si>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</si>
  <si>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</si>
  <si>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</si>
  <si>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</si>
  <si>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</si>
  <si>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</si>
  <si>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</si>
  <si>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</si>
  <si>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</si>
  <si>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</si>
  <si>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</si>
  <si>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</si>
  <si>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</si>
  <si>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</si>
  <si>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</si>
  <si>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</si>
  <si>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</si>
  <si>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</si>
  <si>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</si>
  <si>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</si>
  <si>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</si>
  <si>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</si>
  <si>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</si>
  <si>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</si>
  <si>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</si>
  <si>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</si>
  <si>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</si>
  <si>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</si>
  <si>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</si>
  <si>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</si>
  <si>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</si>
  <si>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</si>
  <si>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</si>
  <si>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</si>
  <si>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</si>
  <si>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</si>
  <si>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</si>
  <si>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</si>
  <si>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</si>
  <si>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</si>
  <si>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</si>
  <si>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</si>
  <si>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</si>
  <si>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</si>
  <si>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</si>
  <si>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</si>
  <si>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</si>
  <si>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</si>
  <si>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</si>
  <si>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</si>
  <si>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</si>
  <si>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</si>
  <si>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</si>
  <si>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</si>
  <si>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</si>
  <si>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</si>
  <si>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</si>
  <si>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</si>
  <si>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</si>
  <si>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</si>
  <si>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</si>
  <si>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</si>
  <si>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</si>
  <si>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</si>
  <si>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</si>
  <si>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</si>
  <si>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</si>
  <si>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</si>
  <si>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</si>
  <si>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</si>
  <si>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</si>
  <si>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</si>
  <si>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</si>
  <si>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</si>
  <si>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</si>
  <si>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</si>
  <si>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</si>
  <si>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</si>
  <si>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</si>
  <si>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</si>
  <si>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</si>
  <si>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</si>
  <si>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</si>
  <si>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</si>
  <si>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</si>
  <si>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</si>
  <si>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</si>
  <si>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</si>
  <si>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</si>
  <si>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</si>
  <si>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</si>
  <si>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</si>
  <si>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</si>
  <si>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</si>
  <si>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</si>
  <si>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</si>
  <si>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</si>
  <si>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</si>
  <si>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</si>
  <si>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</si>
  <si>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</si>
  <si>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</si>
  <si>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</si>
  <si>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</si>
  <si>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</si>
  <si>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</si>
  <si>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</si>
  <si>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</si>
  <si>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</si>
  <si>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</si>
  <si>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</si>
  <si>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</si>
  <si>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</si>
  <si>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</si>
  <si>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</si>
  <si>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</si>
  <si>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</si>
  <si>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</si>
  <si>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</si>
  <si>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</si>
  <si>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</si>
  <si>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</si>
  <si>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</si>
  <si>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</si>
  <si>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</si>
  <si>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</si>
  <si>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</si>
  <si>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</si>
  <si>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</si>
  <si>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</si>
  <si>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</si>
  <si>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</si>
  <si>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</si>
  <si>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</si>
  <si>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</si>
  <si>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</si>
  <si>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</si>
  <si>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</si>
  <si>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</si>
  <si>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</si>
  <si>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</si>
  <si>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</si>
  <si>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</si>
  <si>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</si>
  <si>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</si>
  <si>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</si>
  <si>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</si>
  <si>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</si>
  <si>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</si>
  <si>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</si>
  <si>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</si>
  <si>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</si>
  <si>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</si>
  <si>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</si>
  <si>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</si>
  <si>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</si>
  <si>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</si>
  <si>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</si>
  <si>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</si>
  <si>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</si>
  <si>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</si>
  <si>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</si>
  <si>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</si>
  <si>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</si>
  <si>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</si>
  <si>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</si>
  <si>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</si>
  <si>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</si>
  <si>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</si>
  <si>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</si>
  <si>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</si>
  <si>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</si>
  <si>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</si>
  <si>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</si>
  <si>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</si>
  <si>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</si>
  <si>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</si>
  <si>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</si>
  <si>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</si>
  <si>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</si>
  <si>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</si>
  <si>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</si>
  <si>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</si>
  <si>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</si>
  <si>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</si>
  <si>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</si>
  <si>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</si>
  <si>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</si>
  <si>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</si>
  <si>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</si>
  <si>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</si>
  <si>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</si>
  <si>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</si>
  <si>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</si>
  <si>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</si>
  <si>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</si>
  <si>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</si>
  <si>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</si>
  <si>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</si>
  <si>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</si>
  <si>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</si>
  <si>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</si>
  <si>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</si>
  <si>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</si>
  <si>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</si>
  <si>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</si>
  <si>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</si>
  <si>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</si>
  <si>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</si>
  <si>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</si>
  <si>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</si>
  <si>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</si>
  <si>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</si>
  <si>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</si>
  <si>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</si>
  <si>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</si>
  <si>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</si>
  <si>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</si>
  <si>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</si>
  <si>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</si>
  <si>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</si>
  <si>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</si>
  <si>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</si>
  <si>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</si>
  <si>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</si>
  <si>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</si>
  <si>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</si>
  <si>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</si>
  <si>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</si>
  <si>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</si>
  <si>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</si>
  <si>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</si>
  <si>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</si>
  <si>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</si>
  <si>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</si>
  <si>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</si>
  <si>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</si>
  <si>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</si>
  <si>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</si>
  <si>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</si>
  <si>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</si>
  <si>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</si>
  <si>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</si>
  <si>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</si>
  <si>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</si>
  <si>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</si>
  <si>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</si>
  <si>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</si>
  <si>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</si>
  <si>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</si>
  <si>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</si>
  <si>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</si>
  <si>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</si>
  <si>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</si>
  <si>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</si>
  <si>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</si>
  <si>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</si>
  <si>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</si>
  <si>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</si>
  <si>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</si>
  <si>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</si>
  <si>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</si>
  <si>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</si>
  <si>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</si>
  <si>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</si>
  <si>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</si>
  <si>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</si>
  <si>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</si>
  <si>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</si>
  <si>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</si>
  <si>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</si>
  <si>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</si>
  <si>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</si>
  <si>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</si>
  <si>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</si>
  <si>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</si>
  <si>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</si>
  <si>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</si>
  <si>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</si>
  <si>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</si>
  <si>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</si>
  <si>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</si>
  <si>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</si>
  <si>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</si>
  <si>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</si>
  <si>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</si>
  <si>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</si>
  <si>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</si>
  <si>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</si>
  <si>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</si>
  <si>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</si>
  <si>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</si>
  <si>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</si>
  <si>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</si>
  <si>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</si>
  <si>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</si>
  <si>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</si>
  <si>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</si>
  <si>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</si>
  <si>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</si>
  <si>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</si>
  <si>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</si>
  <si>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</si>
  <si>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</si>
  <si>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</si>
  <si>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</si>
  <si>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</si>
  <si>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</si>
  <si>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</si>
  <si>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</si>
  <si>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</si>
  <si>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</si>
  <si>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</si>
  <si>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</si>
  <si>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</si>
  <si>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</si>
  <si>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</si>
  <si>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</si>
  <si>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</si>
  <si>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</si>
  <si>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</si>
  <si>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</si>
  <si>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</si>
  <si>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</si>
  <si>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</si>
  <si>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</si>
  <si>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</si>
  <si>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</si>
  <si>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</si>
  <si>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</si>
  <si>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</si>
  <si>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</si>
  <si>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</si>
  <si>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</si>
  <si>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</si>
  <si>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</si>
  <si>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</si>
  <si>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</si>
  <si>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</si>
  <si>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</si>
  <si>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</si>
  <si>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</si>
  <si>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</si>
  <si>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</si>
  <si>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</si>
  <si>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</si>
  <si>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</si>
  <si>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</si>
  <si>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</si>
  <si>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</si>
  <si>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</si>
  <si>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</si>
  <si>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</si>
  <si>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</si>
  <si>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</si>
  <si>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</si>
  <si>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</si>
  <si>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</si>
  <si>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</si>
  <si>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</si>
  <si>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</si>
  <si>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</si>
  <si>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</si>
  <si>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</si>
  <si>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</si>
  <si>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</si>
  <si>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</si>
  <si>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</si>
  <si>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</si>
  <si>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</si>
  <si>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</si>
  <si>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</si>
  <si>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</si>
  <si>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</si>
  <si>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</si>
  <si>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</si>
  <si>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</si>
  <si>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</si>
  <si>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</si>
  <si>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</si>
  <si>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</si>
  <si>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</si>
  <si>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</si>
  <si>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</si>
  <si>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</si>
  <si>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</si>
  <si>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</si>
  <si>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</si>
  <si>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</si>
  <si>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</si>
  <si>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</si>
  <si>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</si>
  <si>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</si>
  <si>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</si>
  <si>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</si>
  <si>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</si>
  <si>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</si>
  <si>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</si>
  <si>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</si>
  <si>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</si>
  <si>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</si>
  <si>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</si>
  <si>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</si>
  <si>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</si>
  <si>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</si>
  <si>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</si>
  <si>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</si>
  <si>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</si>
  <si>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</si>
  <si>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</si>
  <si>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</si>
  <si>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</si>
  <si>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</si>
  <si>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</si>
  <si>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</si>
  <si>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</si>
  <si>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</si>
  <si>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</si>
  <si>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</si>
  <si>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</si>
  <si>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</si>
  <si>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</si>
  <si>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</si>
  <si>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</si>
  <si>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</si>
  <si>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</si>
  <si>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</si>
  <si>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</si>
  <si>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</si>
  <si>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</si>
  <si>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</si>
  <si>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</si>
  <si>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</si>
  <si>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</si>
  <si>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</si>
  <si>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</si>
  <si>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</si>
  <si>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</si>
  <si>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</si>
  <si>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</si>
  <si>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</si>
  <si>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</si>
  <si>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</si>
  <si>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</si>
  <si>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</si>
  <si>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</si>
  <si>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</si>
  <si>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</si>
  <si>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</si>
  <si>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</si>
  <si>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</si>
  <si>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</si>
  <si>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</si>
  <si>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</si>
  <si>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</si>
  <si>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</si>
  <si>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</si>
  <si>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</si>
  <si>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</si>
  <si>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</si>
  <si>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</si>
  <si>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</si>
  <si>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</si>
  <si>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</si>
  <si>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</si>
  <si>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</si>
  <si>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</si>
  <si>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</si>
  <si>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</si>
  <si>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</si>
  <si>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</si>
  <si>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</si>
  <si>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</si>
  <si>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</si>
  <si>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</si>
  <si>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</si>
  <si>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</si>
  <si>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</si>
  <si>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</si>
  <si>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</si>
  <si>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</si>
  <si>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</si>
  <si>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</si>
  <si>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</si>
  <si>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</si>
  <si>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</si>
  <si>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</si>
  <si>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</si>
  <si>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</si>
  <si>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</si>
  <si>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</si>
  <si>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</si>
  <si>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</si>
  <si>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</si>
  <si>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</si>
  <si>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</si>
  <si>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</si>
  <si>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</si>
  <si>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</si>
  <si>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</si>
  <si>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</si>
  <si>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</si>
  <si>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</si>
  <si>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</si>
  <si>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</si>
  <si>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</si>
  <si>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</si>
  <si>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</si>
  <si>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</si>
  <si>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</si>
  <si>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</si>
  <si>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</si>
  <si>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</si>
  <si>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</si>
  <si>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</si>
  <si>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</si>
  <si>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</si>
  <si>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</si>
  <si>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</si>
  <si>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</si>
  <si>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</si>
  <si>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</si>
  <si>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</si>
  <si>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</si>
  <si>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</si>
  <si>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</si>
  <si>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</si>
  <si>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</si>
  <si>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</si>
  <si>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</si>
  <si>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</si>
  <si>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</si>
  <si>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</si>
  <si>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</si>
  <si>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</si>
  <si>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</si>
  <si>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</si>
  <si>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</si>
  <si>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</si>
  <si>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</si>
  <si>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</si>
  <si>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</si>
  <si>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</si>
  <si>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</si>
  <si>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</si>
  <si>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</si>
  <si>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</si>
  <si>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</si>
  <si>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</si>
  <si>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</si>
  <si>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</si>
  <si>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</si>
  <si>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</si>
  <si>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</si>
  <si>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</si>
  <si>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</si>
  <si>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</si>
  <si>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</si>
  <si>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</si>
  <si>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</si>
  <si>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</si>
  <si>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</si>
  <si>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</si>
  <si>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</si>
  <si>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</si>
  <si>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</si>
  <si>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</si>
  <si>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</si>
  <si>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</si>
  <si>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</si>
  <si>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</si>
  <si>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</si>
  <si>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</si>
  <si>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</si>
  <si>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</si>
  <si>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</si>
  <si>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</si>
  <si>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</si>
  <si>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</si>
  <si>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</si>
  <si>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</si>
  <si>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</si>
  <si>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</si>
  <si>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</si>
  <si>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</si>
  <si>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</si>
  <si>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</si>
  <si>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</si>
  <si>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</si>
  <si>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</si>
  <si>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</si>
  <si>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</si>
  <si>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</si>
  <si>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</si>
  <si>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</si>
  <si>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</si>
  <si>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</si>
  <si>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</si>
  <si>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</si>
  <si>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</si>
  <si>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</si>
  <si>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</si>
  <si>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</si>
  <si>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</si>
  <si>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</si>
  <si>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</si>
  <si>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</si>
  <si>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</si>
  <si>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</si>
  <si>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</si>
  <si>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</si>
  <si>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</si>
  <si>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</si>
  <si>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</si>
  <si>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</si>
  <si>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</si>
  <si>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</si>
  <si>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</si>
  <si>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</si>
  <si>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</si>
  <si>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</si>
  <si>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</si>
  <si>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</si>
  <si>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</si>
  <si>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</si>
  <si>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</si>
  <si>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</si>
  <si>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</si>
  <si>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</si>
  <si>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</si>
  <si>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</si>
  <si>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</si>
  <si>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</si>
  <si>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</si>
  <si>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</si>
  <si>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</si>
  <si>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</si>
  <si>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</si>
  <si>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</si>
  <si>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</si>
  <si>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</si>
  <si>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</si>
  <si>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</si>
  <si>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</si>
  <si>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</si>
  <si>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</si>
  <si>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</si>
  <si>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</si>
  <si>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</si>
  <si>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</si>
  <si>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</si>
  <si>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</si>
  <si>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</si>
  <si>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</si>
  <si>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</si>
  <si>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</si>
  <si>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</si>
  <si>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</si>
  <si>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</si>
  <si>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</si>
  <si>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</si>
  <si>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</si>
  <si>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</si>
  <si>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</si>
  <si>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</si>
  <si>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</si>
  <si>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</si>
  <si>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</si>
  <si>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</si>
  <si>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</si>
  <si>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</si>
  <si>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</si>
  <si>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</si>
  <si>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</si>
  <si>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</si>
  <si>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</si>
  <si>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</si>
  <si>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</si>
  <si>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</si>
  <si>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</si>
  <si>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</si>
  <si>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</si>
  <si>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</si>
  <si>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</si>
  <si>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</si>
  <si>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</si>
  <si>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</si>
  <si>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</si>
  <si>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</si>
  <si>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</si>
  <si>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</si>
  <si>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</si>
  <si>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</si>
  <si>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</si>
  <si>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</si>
  <si>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</si>
  <si>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</si>
  <si>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</si>
  <si>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</si>
  <si>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</si>
  <si>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</si>
  <si>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</si>
  <si>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</si>
  <si>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</si>
  <si>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</si>
  <si>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</si>
  <si>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</si>
  <si>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</si>
  <si>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</si>
  <si>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</si>
  <si>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</si>
  <si>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</si>
  <si>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</si>
  <si>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</si>
  <si>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</si>
  <si>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</si>
  <si>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</si>
  <si>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</si>
  <si>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</si>
  <si>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</si>
  <si>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</si>
  <si>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</si>
  <si>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</si>
  <si>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</si>
  <si>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</si>
  <si>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</si>
  <si>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</si>
  <si>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</si>
  <si>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</si>
  <si>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</si>
  <si>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</si>
  <si>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</si>
  <si>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</si>
  <si>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</si>
  <si>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</si>
  <si>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</si>
  <si>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</si>
  <si>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</si>
  <si>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</si>
  <si>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</si>
  <si>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</si>
  <si>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</si>
  <si>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</si>
  <si>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</si>
  <si>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</si>
  <si>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</si>
  <si>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</si>
  <si>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</si>
  <si>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</si>
  <si>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</si>
  <si>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</si>
  <si>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</si>
  <si>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</si>
  <si>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</si>
  <si>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</si>
  <si>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</si>
  <si>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</si>
  <si>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</si>
  <si>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</si>
  <si>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</si>
  <si>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</si>
  <si>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</si>
  <si>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</si>
  <si>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</si>
  <si>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</si>
  <si>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</si>
  <si>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</si>
  <si>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</si>
  <si>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</si>
  <si>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</si>
  <si>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</si>
  <si>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</si>
  <si>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</si>
  <si>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</si>
  <si>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</si>
  <si>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</si>
  <si>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</si>
  <si>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</si>
  <si>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</si>
  <si>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</si>
  <si>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</si>
  <si>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</si>
  <si>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</si>
  <si>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</si>
  <si>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</si>
  <si>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</si>
  <si>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</si>
  <si>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</si>
  <si>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</si>
  <si>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</si>
  <si>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</si>
  <si>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</si>
  <si>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</si>
  <si>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</si>
  <si>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</si>
  <si>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</si>
  <si>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</si>
  <si>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</si>
  <si>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</si>
  <si>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</si>
  <si>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</si>
  <si>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</si>
  <si>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</si>
  <si>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</si>
  <si>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</si>
  <si>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</si>
  <si>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</si>
  <si>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</si>
  <si>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</si>
  <si>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</si>
  <si>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</si>
  <si>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</si>
  <si>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</si>
  <si>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</si>
  <si>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</si>
  <si>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</si>
  <si>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</si>
  <si>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</si>
  <si>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</si>
  <si>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</si>
  <si>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</si>
  <si>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</si>
  <si>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</si>
  <si>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</si>
  <si>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</si>
  <si>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</si>
  <si>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</si>
  <si>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</si>
  <si>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</si>
  <si>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</si>
  <si>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</si>
  <si>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</si>
  <si>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</si>
  <si>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</si>
  <si>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</si>
  <si>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</si>
  <si>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</si>
  <si>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</si>
  <si>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</si>
  <si>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</si>
  <si>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</si>
  <si>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</si>
  <si>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</si>
  <si>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</si>
  <si>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</si>
  <si>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</si>
  <si>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</si>
  <si>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</si>
  <si>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</si>
  <si>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</si>
  <si>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</si>
  <si>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</si>
  <si>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</si>
  <si>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</si>
  <si>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</si>
  <si>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</si>
  <si>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</si>
  <si>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</si>
  <si>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</si>
  <si>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</si>
  <si>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</si>
  <si>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</si>
  <si>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</si>
  <si>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</si>
  <si>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</si>
  <si>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</si>
  <si>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</si>
  <si>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</si>
  <si>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</si>
  <si>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</si>
  <si>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</si>
  <si>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</si>
  <si>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</si>
  <si>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</si>
  <si>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</si>
  <si>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</si>
  <si>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</si>
  <si>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</si>
  <si>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</si>
  <si>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</si>
  <si>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</si>
  <si>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</si>
  <si>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</si>
  <si>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</si>
  <si>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</si>
  <si>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</si>
  <si>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</si>
  <si>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</si>
  <si>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</si>
  <si>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</si>
  <si>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</si>
  <si>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</si>
  <si>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</si>
  <si>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</si>
  <si>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</si>
  <si>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</si>
  <si>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</si>
  <si>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</si>
  <si>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</si>
  <si>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</si>
  <si>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</si>
  <si>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</si>
  <si>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</si>
  <si>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</si>
  <si>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</si>
  <si>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</si>
  <si>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</si>
  <si>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</si>
  <si>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</si>
  <si>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</si>
  <si>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</si>
  <si>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</si>
  <si>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</si>
  <si>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</si>
  <si>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</si>
  <si>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</si>
  <si>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</si>
  <si>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</si>
  <si>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</si>
  <si>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</si>
  <si>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</si>
  <si>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</si>
  <si>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</si>
  <si>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</si>
  <si>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</si>
  <si>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</si>
  <si>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</si>
  <si>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</si>
  <si>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</si>
  <si>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</si>
  <si>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</si>
  <si>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</si>
  <si>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</si>
  <si>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</si>
  <si>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</si>
  <si>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</si>
  <si>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</si>
  <si>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</si>
  <si>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</si>
  <si>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</si>
  <si>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</si>
  <si>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</si>
  <si>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</si>
  <si>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</si>
  <si>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</si>
  <si>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</si>
  <si>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</si>
  <si>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</si>
  <si>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</si>
  <si>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</si>
  <si>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</si>
  <si>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</si>
  <si>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</si>
  <si>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</si>
  <si>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</si>
  <si>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</si>
  <si>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</si>
  <si>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</si>
  <si>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</si>
  <si>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</si>
  <si>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</si>
  <si>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</si>
  <si>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</si>
  <si>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</si>
  <si>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</si>
  <si>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</si>
  <si>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</si>
  <si>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</si>
  <si>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</si>
  <si>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</si>
  <si>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</si>
  <si>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</si>
  <si>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</si>
  <si>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</si>
  <si>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</si>
  <si>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</si>
  <si>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</si>
  <si>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</si>
  <si>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</si>
  <si>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</si>
  <si>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</si>
  <si>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</si>
  <si>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</si>
  <si>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</si>
  <si>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</si>
  <si>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</si>
  <si>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</si>
  <si>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</si>
  <si>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</si>
  <si>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</si>
  <si>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</si>
  <si>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</si>
  <si>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</si>
  <si>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</si>
  <si>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</si>
  <si>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</si>
  <si>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</si>
  <si>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</si>
  <si>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</si>
  <si>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</si>
  <si>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</si>
  <si>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</si>
  <si>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</si>
  <si>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</si>
  <si>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</si>
  <si>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</si>
  <si>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</si>
  <si>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</si>
  <si>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</si>
  <si>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</si>
  <si>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</si>
  <si>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</si>
  <si>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</si>
  <si>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</si>
  <si>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</si>
  <si>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</si>
  <si>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</si>
  <si>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</si>
  <si>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</si>
  <si>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</si>
  <si>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</si>
  <si>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</si>
  <si>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</si>
  <si>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</si>
  <si>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</si>
  <si>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</si>
  <si>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</si>
  <si>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</si>
  <si>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</si>
  <si>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</si>
  <si>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</si>
  <si>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</si>
  <si>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</si>
  <si>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</si>
  <si>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</si>
  <si>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</si>
  <si>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</si>
  <si>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</si>
  <si>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</si>
  <si>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</si>
  <si>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</si>
  <si>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</si>
  <si>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</si>
  <si>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</si>
  <si>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</si>
  <si>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</si>
  <si>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</si>
  <si>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</si>
  <si>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</si>
  <si>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</si>
  <si>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</si>
  <si>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</si>
  <si>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</si>
  <si>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</si>
  <si>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</si>
  <si>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</si>
  <si>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</si>
  <si>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</si>
  <si>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</si>
  <si>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</si>
  <si>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</si>
  <si>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</si>
  <si>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</si>
  <si>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</si>
  <si>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</si>
  <si>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</si>
  <si>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</si>
  <si>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</si>
  <si>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</si>
  <si>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</si>
  <si>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</si>
  <si>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</si>
  <si>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</si>
  <si>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</si>
  <si>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</si>
  <si>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</si>
  <si>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</si>
  <si>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</si>
  <si>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</si>
  <si>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</si>
  <si>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</si>
  <si>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</si>
  <si>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</si>
  <si>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</si>
  <si>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</si>
  <si>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</si>
  <si>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</si>
  <si>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</si>
  <si>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</si>
  <si>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</si>
  <si>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</si>
  <si>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</si>
  <si>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</si>
  <si>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</si>
  <si>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</si>
  <si>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</si>
  <si>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</si>
  <si>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</si>
  <si>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</si>
  <si>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</si>
  <si>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</si>
  <si>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</si>
  <si>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</si>
  <si>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</si>
  <si>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</si>
  <si>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</si>
  <si>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</si>
  <si>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</si>
  <si>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</si>
  <si>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</si>
  <si>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</si>
  <si>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</si>
  <si>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</si>
  <si>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</si>
  <si>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</si>
  <si>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</si>
  <si>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</si>
  <si>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</si>
  <si>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</si>
  <si>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</si>
  <si>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</si>
  <si>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</si>
  <si>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</si>
  <si>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</si>
  <si>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</si>
  <si>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</si>
  <si>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</si>
  <si>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</si>
  <si>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</si>
  <si>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</si>
  <si>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</si>
  <si>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</si>
  <si>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</si>
  <si>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</si>
  <si>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</si>
  <si>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</si>
  <si>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</si>
  <si>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</si>
  <si>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</si>
  <si>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</si>
  <si>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</si>
  <si>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</si>
  <si>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</si>
  <si>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</si>
  <si>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</si>
  <si>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</si>
  <si>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</si>
  <si>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</si>
  <si>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</si>
  <si>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</si>
  <si>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</si>
  <si>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</si>
  <si>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</si>
  <si>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</si>
  <si>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</si>
  <si>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</si>
  <si>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</si>
  <si>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</si>
  <si>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</si>
  <si>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</si>
  <si>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</si>
  <si>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</si>
  <si>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</si>
  <si>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</si>
  <si>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</si>
  <si>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</si>
  <si>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</si>
  <si>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</si>
  <si>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</si>
  <si>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</si>
  <si>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</si>
  <si>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</si>
  <si>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</si>
  <si>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</si>
  <si>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</si>
  <si>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</si>
  <si>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</si>
  <si>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</si>
  <si>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</si>
  <si>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</si>
  <si>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</si>
  <si>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</si>
  <si>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</si>
  <si>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</si>
  <si>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</si>
  <si>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</si>
  <si>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</si>
  <si>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</si>
  <si>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</si>
  <si>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</si>
  <si>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</si>
  <si>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</si>
  <si>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</si>
  <si>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</si>
  <si>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</si>
  <si>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</si>
  <si>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</si>
  <si>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</si>
  <si>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</si>
  <si>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</si>
  <si>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</si>
  <si>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</si>
  <si>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</si>
  <si>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</si>
  <si>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</si>
  <si>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</si>
  <si>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</si>
  <si>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</si>
  <si>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</si>
  <si>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</si>
  <si>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</si>
  <si>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</si>
  <si>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</si>
  <si>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</si>
  <si>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</si>
  <si>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</si>
  <si>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</si>
  <si>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</si>
  <si>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</si>
  <si>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</si>
  <si>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</si>
  <si>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</si>
  <si>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</si>
  <si>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</si>
  <si>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</si>
  <si>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</si>
  <si>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</si>
  <si>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</si>
  <si>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</si>
  <si>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</si>
  <si>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</si>
  <si>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</si>
  <si>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</si>
  <si>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</si>
  <si>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</si>
  <si>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</si>
  <si>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</si>
  <si>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</si>
  <si>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</si>
  <si>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</si>
  <si>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</si>
  <si>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</si>
  <si>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</si>
  <si>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</si>
  <si>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</si>
  <si>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</si>
  <si>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</si>
  <si>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</si>
  <si>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</si>
  <si>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</si>
  <si>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</si>
  <si>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</si>
  <si>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</si>
  <si>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</si>
  <si>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</si>
  <si>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</si>
  <si>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</si>
  <si>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</si>
  <si>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</si>
  <si>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</si>
  <si>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</si>
  <si>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</si>
  <si>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</si>
  <si>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</si>
  <si>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</si>
  <si>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</si>
  <si>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</si>
  <si>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</si>
  <si>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</si>
  <si>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</si>
  <si>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</si>
  <si>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</si>
  <si>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</si>
  <si>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</si>
  <si>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</si>
  <si>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</si>
  <si>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</si>
  <si>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</si>
  <si>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</si>
  <si>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</si>
  <si>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</si>
  <si>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</si>
  <si>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</si>
  <si>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</si>
  <si>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</si>
  <si>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</si>
  <si>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</si>
  <si>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</si>
  <si>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</si>
  <si>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</si>
  <si>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</si>
  <si>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</si>
  <si>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</si>
  <si>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</si>
  <si>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</si>
  <si>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</si>
  <si>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</si>
  <si>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</si>
  <si>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</si>
  <si>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</si>
  <si>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</si>
  <si>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</si>
  <si>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</si>
  <si>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</si>
  <si>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</si>
  <si>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</si>
  <si>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</si>
  <si>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</si>
  <si>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</si>
  <si>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</si>
  <si>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</si>
  <si>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</si>
  <si>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</si>
  <si>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</si>
  <si>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</si>
  <si>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</si>
  <si>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</si>
  <si>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</si>
  <si>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</si>
  <si>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</si>
  <si>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</si>
  <si>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</si>
  <si>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</si>
  <si>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</si>
  <si>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</si>
  <si>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</si>
  <si>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</si>
  <si>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</si>
  <si>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</si>
  <si>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</si>
  <si>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</si>
  <si>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</si>
  <si>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</si>
  <si>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</si>
  <si>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</si>
  <si>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</si>
  <si>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</si>
  <si>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</si>
  <si>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</si>
  <si>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</si>
  <si>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</si>
  <si>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</si>
  <si>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</si>
  <si>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</si>
  <si>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</si>
  <si>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</si>
  <si>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</si>
  <si>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</si>
  <si>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</si>
  <si>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</si>
  <si>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</si>
  <si>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</si>
  <si>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</si>
  <si>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</si>
  <si>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</si>
  <si>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</si>
  <si>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</si>
  <si>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</si>
  <si>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</si>
  <si>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</si>
  <si>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</si>
  <si>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</si>
  <si>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</si>
  <si>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</si>
  <si>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</si>
  <si>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</si>
  <si>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</si>
  <si>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</si>
  <si>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</si>
  <si>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</si>
  <si>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</si>
  <si>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</si>
  <si>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</si>
  <si>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</si>
  <si>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</si>
  <si>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</si>
  <si>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</si>
  <si>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</si>
  <si>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</si>
  <si>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</si>
  <si>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</si>
  <si>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</si>
  <si>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</si>
  <si>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</si>
  <si>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</si>
  <si>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</si>
  <si>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</si>
  <si>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</si>
  <si>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</si>
  <si>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</si>
  <si>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</si>
  <si>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</si>
  <si>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</si>
  <si>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</si>
  <si>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</si>
  <si>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</si>
  <si>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</si>
  <si>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</si>
  <si>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</si>
  <si>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</si>
  <si>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</si>
  <si>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</si>
  <si>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</si>
  <si>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</si>
  <si>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</si>
  <si>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</si>
  <si>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</si>
  <si>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</si>
  <si>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</si>
  <si>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</si>
  <si>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</si>
  <si>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</si>
  <si>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</si>
  <si>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</si>
  <si>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</si>
  <si>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</si>
  <si>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</si>
  <si>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</si>
  <si>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</si>
  <si>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</si>
  <si>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</si>
  <si>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</si>
  <si>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</si>
  <si>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</si>
  <si>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</si>
  <si>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</si>
  <si>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</si>
  <si>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</si>
  <si>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</si>
  <si>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</si>
  <si>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</si>
  <si>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</si>
  <si>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</si>
  <si>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</si>
  <si>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</si>
  <si>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</si>
  <si>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</si>
  <si>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</si>
  <si>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</si>
  <si>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</si>
  <si>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</si>
  <si>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</si>
  <si>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</si>
  <si>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</si>
  <si>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</si>
  <si>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</si>
  <si>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</si>
  <si>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</si>
  <si>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</si>
  <si>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</si>
  <si>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</si>
  <si>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</si>
  <si>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</si>
  <si>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</si>
  <si>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</si>
  <si>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</si>
  <si>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</si>
  <si>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</si>
  <si>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</si>
  <si>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</si>
  <si>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</si>
  <si>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</si>
  <si>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</si>
  <si>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</si>
  <si>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</si>
  <si>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</si>
  <si>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</si>
  <si>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</si>
  <si>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</si>
  <si>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</si>
  <si>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</si>
  <si>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</si>
  <si>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</si>
  <si>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</si>
  <si>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</si>
  <si>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</si>
  <si>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</si>
  <si>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</si>
  <si>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</si>
  <si>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</si>
  <si>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</si>
  <si>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</si>
  <si>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</si>
  <si>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</si>
  <si>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</si>
  <si>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</si>
  <si>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</si>
  <si>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</si>
  <si>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</si>
  <si>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</si>
  <si>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</si>
  <si>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</si>
  <si>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</si>
  <si>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</si>
  <si>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</si>
  <si>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</si>
  <si>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</si>
  <si>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</si>
  <si>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</si>
  <si>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</si>
  <si>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</si>
  <si>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</si>
  <si>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</si>
  <si>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</si>
  <si>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</si>
  <si>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</si>
  <si>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</si>
  <si>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</si>
  <si>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</si>
  <si>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</si>
  <si>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</si>
  <si>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</si>
  <si>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</si>
  <si>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</si>
  <si>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</si>
  <si>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</si>
  <si>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</si>
  <si>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</si>
  <si>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</si>
  <si>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</si>
  <si>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</si>
  <si>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</si>
  <si>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</si>
  <si>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</si>
  <si>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</si>
  <si>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</si>
  <si>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</si>
  <si>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</si>
  <si>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</si>
  <si>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</si>
  <si>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</si>
  <si>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</si>
  <si>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</si>
  <si>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</si>
  <si>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</si>
  <si>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</si>
  <si>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</si>
  <si>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</si>
  <si>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</si>
  <si>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</si>
  <si>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</si>
  <si>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</si>
  <si>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</si>
  <si>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</si>
  <si>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</si>
  <si>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</si>
  <si>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</si>
  <si>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</si>
  <si>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</si>
  <si>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</si>
  <si>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</si>
  <si>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</si>
  <si>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</si>
  <si>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</si>
  <si>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</si>
  <si>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</si>
  <si>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</si>
  <si>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</si>
  <si>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</si>
  <si>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</si>
  <si>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</si>
  <si>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</si>
  <si>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</si>
  <si>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</si>
  <si>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</si>
  <si>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</si>
  <si>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</si>
  <si>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</si>
  <si>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</si>
  <si>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</si>
  <si>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</si>
  <si>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</si>
  <si>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</si>
  <si>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</si>
  <si>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</si>
  <si>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</si>
  <si>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</si>
  <si>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</si>
  <si>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</si>
  <si>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</si>
  <si>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</si>
  <si>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</si>
  <si>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</si>
  <si>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</si>
  <si>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</si>
  <si>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</si>
  <si>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</si>
  <si>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</si>
  <si>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</si>
  <si>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</si>
  <si>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</si>
  <si>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</si>
  <si>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</si>
  <si>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</si>
  <si>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</si>
  <si>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</si>
  <si>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</si>
  <si>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</si>
  <si>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</si>
  <si>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</si>
  <si>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</si>
  <si>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</si>
  <si>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</si>
  <si>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</si>
  <si>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</si>
  <si>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</si>
  <si>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</si>
  <si>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</si>
  <si>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</si>
  <si>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</si>
  <si>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</si>
  <si>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</si>
  <si>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</si>
  <si>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</si>
  <si>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</si>
  <si>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</si>
  <si>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</si>
  <si>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</si>
  <si>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</si>
  <si>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</si>
  <si>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</si>
  <si>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</si>
  <si>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</si>
  <si>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</si>
  <si>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</si>
  <si>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</si>
  <si>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</si>
  <si>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</si>
  <si>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</si>
  <si>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</si>
  <si>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</si>
  <si>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</si>
  <si>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</si>
  <si>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</si>
  <si>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</si>
  <si>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</si>
  <si>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</si>
  <si>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</si>
  <si>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</si>
  <si>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</si>
  <si>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</si>
  <si>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</si>
  <si>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</si>
  <si>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</si>
  <si>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</si>
  <si>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</si>
  <si>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</si>
  <si>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</si>
  <si>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</si>
  <si>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</si>
  <si>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</si>
  <si>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</si>
  <si>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</si>
  <si>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</si>
  <si>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</si>
  <si>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</si>
  <si>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</si>
  <si>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</si>
  <si>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</si>
  <si>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</si>
  <si>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</si>
  <si>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</si>
  <si>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</si>
  <si>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</si>
  <si>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</si>
  <si>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</si>
  <si>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</si>
  <si>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</si>
  <si>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</si>
  <si>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</si>
  <si>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</si>
  <si>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</si>
  <si>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</si>
  <si>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</si>
  <si>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</si>
  <si>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</si>
  <si>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</si>
  <si>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</si>
  <si>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</si>
  <si>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</si>
  <si>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</si>
  <si>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</si>
  <si>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</si>
  <si>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</si>
  <si>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</si>
  <si>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</si>
  <si>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</si>
  <si>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</si>
  <si>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</si>
  <si>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</si>
  <si>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</si>
  <si>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</si>
  <si>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</si>
  <si>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</si>
  <si>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</si>
  <si>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</si>
  <si>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</si>
  <si>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</si>
  <si>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</si>
  <si>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</si>
  <si>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</si>
  <si>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</si>
  <si>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</si>
  <si>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</si>
  <si>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</si>
  <si>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</si>
  <si>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</si>
  <si>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</si>
  <si>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</si>
  <si>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</si>
  <si>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</si>
  <si>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</si>
  <si>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</si>
  <si>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</si>
  <si>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</si>
  <si>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</si>
  <si>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</si>
  <si>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</si>
  <si>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</si>
  <si>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</si>
  <si>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</si>
  <si>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</si>
  <si>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</si>
  <si>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</si>
  <si>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</si>
  <si>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</si>
  <si>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</si>
  <si>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</si>
  <si>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</si>
  <si>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</si>
  <si>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</si>
  <si>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</si>
  <si>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</si>
  <si>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</si>
  <si>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</si>
  <si>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</si>
  <si>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</si>
  <si>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</si>
  <si>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</si>
  <si>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</si>
  <si>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</si>
  <si>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</si>
  <si>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</si>
  <si>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</si>
  <si>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</si>
  <si>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</si>
  <si>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</si>
  <si>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</si>
  <si>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</si>
  <si>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</si>
  <si>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</si>
  <si>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</si>
  <si>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</si>
  <si>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</si>
  <si>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</si>
  <si>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</si>
  <si>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</si>
  <si>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</si>
  <si>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</si>
  <si>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</si>
  <si>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</si>
  <si>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</si>
  <si>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</si>
  <si>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</si>
  <si>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</si>
  <si>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</si>
  <si>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</si>
  <si>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</si>
  <si>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</si>
  <si>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</si>
  <si>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</si>
  <si>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</si>
  <si>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</si>
  <si>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</si>
  <si>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</si>
  <si>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</si>
  <si>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</si>
  <si>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</si>
  <si>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</si>
  <si>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</si>
  <si>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</si>
  <si>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</si>
  <si>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</si>
  <si>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</si>
  <si>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</si>
  <si>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</si>
  <si>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</si>
  <si>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</si>
  <si>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</si>
  <si>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</si>
  <si>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</si>
  <si>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</si>
  <si>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</si>
  <si>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</si>
  <si>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</si>
  <si>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</si>
  <si>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</si>
  <si>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</si>
  <si>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</si>
  <si>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</si>
  <si>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</si>
  <si>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</si>
  <si>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</si>
  <si>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</si>
  <si>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</si>
  <si>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</si>
  <si>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</si>
  <si>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</si>
  <si>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</si>
  <si>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</si>
  <si>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</si>
  <si>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</si>
  <si>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</si>
  <si>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</si>
  <si>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</si>
  <si>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</si>
  <si>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</si>
  <si>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</si>
  <si>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</si>
  <si>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</si>
  <si>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</si>
  <si>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</si>
  <si>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</si>
  <si>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</si>
  <si>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</si>
  <si>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</si>
  <si>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</si>
  <si>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</si>
  <si>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</si>
  <si>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</si>
  <si>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</si>
  <si>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</si>
  <si>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</si>
  <si>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</si>
  <si>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</si>
  <si>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</si>
  <si>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</si>
  <si>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</si>
  <si>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</si>
  <si>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</si>
  <si>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</si>
  <si>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</si>
  <si>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</si>
  <si>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</si>
  <si>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</si>
  <si>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</si>
  <si>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</si>
  <si>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</si>
  <si>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</si>
  <si>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</si>
  <si>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</si>
  <si>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</si>
  <si>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</si>
  <si>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</si>
  <si>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</si>
  <si>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</si>
  <si>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</si>
  <si>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</si>
  <si>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</si>
  <si>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</si>
  <si>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</si>
  <si>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</si>
  <si>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</si>
  <si>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</si>
  <si>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</si>
  <si>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</si>
  <si>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</si>
  <si>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</si>
  <si>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</si>
  <si>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</si>
  <si>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</si>
  <si>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</si>
  <si>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</si>
  <si>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</si>
  <si>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</si>
  <si>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</si>
  <si>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</si>
  <si>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</si>
  <si>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</si>
  <si>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</si>
  <si>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</si>
  <si>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</si>
  <si>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</si>
  <si>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</si>
  <si>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</si>
  <si>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</si>
  <si>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</si>
  <si>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</si>
  <si>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</si>
  <si>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</si>
  <si>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</si>
  <si>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</si>
  <si>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</si>
  <si>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</si>
  <si>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</si>
  <si>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</si>
  <si>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</si>
  <si>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</si>
  <si>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</si>
  <si>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</si>
  <si>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</si>
  <si>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</si>
  <si>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</si>
  <si>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</si>
  <si>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</si>
  <si>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</si>
  <si>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</si>
  <si>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</si>
  <si>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</si>
  <si>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</si>
  <si>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</si>
  <si>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</si>
  <si>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</si>
  <si>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</si>
  <si>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</si>
  <si>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</si>
  <si>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</si>
  <si>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</si>
  <si>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</si>
  <si>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</si>
  <si>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</si>
  <si>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</si>
  <si>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</si>
  <si>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</si>
  <si>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</si>
  <si>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</si>
  <si>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</si>
  <si>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</si>
  <si>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</si>
  <si>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</si>
  <si>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</si>
  <si>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</si>
  <si>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</si>
  <si>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</si>
  <si>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</si>
  <si>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</si>
  <si>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</si>
  <si>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</si>
  <si>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</si>
  <si>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</si>
  <si>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</si>
  <si>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</si>
  <si>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</si>
  <si>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</si>
  <si>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</si>
  <si>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</si>
  <si>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</si>
  <si>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</si>
  <si>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</si>
  <si>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</si>
  <si>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</si>
  <si>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</si>
  <si>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</si>
  <si>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</si>
  <si>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</si>
  <si>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</si>
  <si>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</si>
  <si>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</si>
  <si>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</si>
  <si>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</si>
  <si>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</si>
  <si>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</si>
  <si>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</si>
  <si>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</si>
  <si>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</si>
  <si>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</si>
  <si>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</si>
  <si>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</si>
  <si>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</si>
  <si>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</si>
  <si>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</si>
  <si>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</si>
  <si>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</si>
  <si>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</si>
  <si>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</si>
  <si>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</si>
  <si>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</si>
  <si>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</si>
  <si>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</si>
  <si>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</si>
  <si>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</si>
  <si>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</si>
  <si>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</si>
  <si>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</si>
  <si>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</si>
  <si>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</si>
  <si>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</si>
  <si>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</si>
  <si>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</si>
  <si>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</si>
  <si>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</si>
  <si>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</si>
  <si>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</si>
  <si>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</si>
  <si>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</si>
  <si>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</si>
  <si>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</si>
  <si>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</si>
  <si>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</si>
  <si>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</si>
  <si>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</si>
  <si>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</si>
  <si>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</si>
  <si>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</si>
  <si>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</si>
  <si>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</si>
  <si>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</si>
  <si>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</si>
  <si>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</si>
  <si>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</si>
  <si>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</si>
  <si>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</si>
  <si>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</si>
  <si>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</si>
  <si>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</si>
  <si>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</si>
  <si>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</si>
  <si>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</si>
  <si>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</si>
  <si>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</si>
  <si>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</si>
  <si>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</si>
  <si>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</si>
  <si>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</si>
  <si>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</si>
  <si>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</si>
  <si>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</si>
  <si>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</si>
  <si>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</si>
  <si>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</si>
  <si>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</si>
  <si>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</si>
  <si>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</si>
  <si>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</si>
  <si>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</si>
  <si>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</si>
  <si>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</si>
  <si>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</si>
  <si>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</si>
  <si>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</si>
  <si>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</si>
  <si>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</si>
  <si>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</si>
  <si>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</si>
  <si>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</si>
  <si>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</si>
  <si>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</si>
  <si>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</si>
  <si>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</si>
  <si>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</si>
  <si>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</si>
  <si>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</si>
  <si>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</si>
  <si>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</si>
  <si>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</si>
  <si>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</si>
  <si>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</si>
  <si>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</si>
  <si>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</si>
  <si>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</si>
  <si>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</si>
  <si>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</si>
  <si>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</si>
  <si>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</si>
  <si>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</si>
  <si>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</si>
  <si>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</si>
  <si>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</si>
  <si>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</si>
  <si>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</si>
  <si>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</si>
  <si>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</si>
  <si>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</si>
  <si>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</si>
  <si>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</si>
  <si>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</si>
  <si>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</si>
  <si>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</si>
  <si>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</si>
  <si>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</si>
  <si>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</si>
  <si>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</si>
  <si>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</si>
  <si>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</si>
  <si>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</si>
  <si>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</si>
  <si>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</si>
  <si>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</si>
  <si>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</si>
  <si>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</si>
  <si>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</si>
  <si>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</si>
  <si>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</si>
  <si>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</si>
  <si>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</si>
  <si>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</si>
  <si>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</si>
  <si>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</si>
  <si>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</si>
  <si>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</si>
  <si>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</si>
  <si>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</si>
  <si>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</si>
  <si>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</si>
  <si>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</si>
  <si>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</si>
  <si>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</si>
  <si>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</si>
  <si>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</si>
  <si>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</si>
  <si>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</si>
  <si>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</si>
  <si>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</si>
  <si>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</si>
  <si>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</si>
  <si>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</si>
  <si>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</si>
  <si>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</si>
  <si>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</si>
  <si>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</si>
  <si>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</si>
  <si>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</si>
  <si>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</si>
  <si>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</si>
  <si>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</si>
  <si>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</si>
  <si>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</si>
  <si>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</si>
  <si>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</si>
  <si>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</si>
  <si>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</si>
  <si>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</si>
  <si>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</si>
  <si>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</si>
  <si>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</si>
  <si>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</si>
  <si>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</si>
  <si>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</si>
  <si>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</si>
  <si>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</si>
  <si>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</si>
  <si>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</si>
  <si>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</si>
  <si>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</si>
  <si>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</si>
  <si>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</si>
  <si>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</si>
  <si>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</si>
  <si>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</si>
  <si>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</si>
  <si>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</si>
  <si>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</si>
  <si>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</si>
  <si>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</si>
  <si>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</si>
  <si>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</si>
  <si>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</si>
  <si>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</si>
  <si>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</si>
  <si>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</si>
  <si>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</si>
  <si>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</si>
  <si>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</si>
  <si>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</si>
  <si>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</si>
  <si>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</si>
  <si>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</si>
  <si>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</si>
  <si>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</si>
  <si>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</si>
  <si>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</si>
  <si>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</si>
  <si>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</si>
  <si>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</si>
  <si>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</si>
  <si>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</si>
  <si>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</si>
  <si>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</si>
  <si>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</si>
  <si>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</si>
  <si>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</si>
  <si>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</si>
  <si>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</si>
  <si>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</si>
  <si>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</si>
  <si>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</si>
  <si>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</si>
  <si>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</si>
  <si>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</si>
  <si>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</si>
  <si>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</si>
  <si>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</si>
  <si>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</si>
  <si>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</si>
  <si>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</si>
  <si>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</si>
  <si>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</si>
  <si>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</si>
  <si>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</si>
  <si>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</si>
  <si>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</si>
  <si>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</si>
  <si>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</si>
  <si>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</si>
  <si>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</si>
  <si>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</si>
  <si>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</si>
  <si>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</si>
  <si>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</si>
  <si>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</si>
  <si>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</si>
  <si>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</si>
  <si>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</si>
  <si>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</si>
  <si>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</si>
  <si>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</si>
  <si>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</si>
  <si>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</si>
  <si>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</si>
  <si>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</si>
  <si>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</si>
  <si>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</si>
  <si>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</si>
  <si>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</si>
  <si>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</si>
  <si>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</si>
  <si>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</si>
  <si>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</si>
  <si>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</si>
  <si>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</si>
  <si>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</si>
  <si>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</si>
  <si>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</si>
  <si>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</si>
  <si>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</si>
  <si>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</si>
  <si>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</si>
  <si>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</si>
  <si>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</si>
  <si>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</si>
  <si>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</si>
  <si>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</si>
  <si>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</si>
  <si>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</si>
  <si>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</si>
  <si>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</si>
  <si>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</si>
  <si>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</si>
  <si>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</si>
  <si>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</si>
  <si>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</si>
  <si>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</si>
  <si>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</si>
  <si>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</si>
  <si>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</si>
  <si>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</si>
  <si>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</si>
  <si>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</si>
  <si>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</si>
  <si>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</si>
  <si>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</si>
  <si>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</si>
  <si>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</si>
  <si>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</si>
  <si>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</si>
  <si>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</si>
  <si>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</si>
  <si>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</si>
  <si>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</si>
  <si>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</si>
  <si>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</si>
  <si>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</si>
  <si>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</si>
  <si>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</si>
  <si>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</si>
  <si>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</si>
  <si>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</si>
  <si>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</si>
  <si>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</si>
  <si>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</si>
  <si>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</si>
  <si>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</si>
  <si>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</si>
  <si>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</si>
  <si>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</si>
  <si>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</si>
  <si>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</si>
  <si>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</si>
  <si>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</si>
  <si>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</si>
  <si>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</si>
  <si>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</si>
  <si>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</si>
  <si>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</si>
  <si>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</si>
  <si>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</si>
  <si>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</si>
  <si>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</si>
  <si>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</si>
  <si>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</si>
  <si>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</si>
  <si>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</si>
  <si>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</si>
  <si>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</si>
  <si>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</si>
  <si>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</si>
  <si>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</si>
  <si>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</si>
  <si>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</si>
  <si>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</si>
  <si>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</si>
  <si>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</si>
  <si>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</si>
  <si>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</si>
  <si>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</si>
  <si>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</si>
  <si>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</si>
  <si>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</si>
  <si>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</si>
  <si>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</si>
  <si>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</si>
  <si>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</si>
  <si>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</si>
  <si>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</si>
  <si>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</si>
  <si>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</si>
  <si>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</si>
  <si>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</si>
  <si>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</si>
  <si>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</si>
  <si>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</si>
  <si>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</si>
  <si>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</si>
  <si>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</si>
  <si>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</si>
  <si>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</si>
  <si>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</si>
  <si>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</si>
  <si>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</si>
  <si>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</si>
  <si>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</si>
  <si>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</si>
  <si>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</si>
  <si>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</si>
  <si>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</si>
  <si>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</si>
  <si>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</si>
  <si>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</si>
  <si>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</si>
  <si>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</si>
  <si>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</si>
  <si>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</si>
  <si>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</si>
  <si>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</si>
  <si>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</si>
  <si>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</si>
  <si>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</si>
  <si>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</si>
  <si>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</si>
  <si>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</si>
  <si>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</si>
  <si>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</si>
  <si>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</si>
  <si>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</si>
  <si>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</si>
  <si>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</si>
  <si>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</si>
  <si>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</si>
  <si>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</si>
  <si>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</si>
  <si>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</si>
  <si>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</si>
  <si>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</si>
  <si>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</si>
  <si>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</si>
  <si>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</si>
  <si>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</si>
  <si>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</si>
  <si>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</si>
  <si>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</si>
  <si>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</si>
  <si>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</si>
  <si>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</si>
  <si>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</si>
  <si>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</si>
  <si>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</si>
  <si>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</si>
  <si>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</si>
  <si>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</si>
  <si>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</si>
  <si>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</si>
  <si>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</si>
  <si>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</si>
  <si>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</si>
  <si>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</si>
  <si>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</si>
  <si>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</si>
  <si>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</si>
  <si>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</si>
  <si>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</si>
  <si>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</si>
  <si>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</si>
  <si>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</si>
  <si>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</si>
  <si>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</si>
  <si>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</si>
  <si>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</si>
  <si>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</si>
  <si>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</si>
  <si>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</si>
  <si>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</si>
  <si>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</si>
  <si>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</si>
  <si>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</si>
  <si>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</si>
  <si>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</si>
  <si>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</si>
  <si>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</si>
  <si>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</si>
  <si>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</si>
  <si>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</si>
  <si>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</si>
  <si>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</si>
  <si>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</si>
  <si>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</si>
  <si>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</si>
  <si>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</si>
  <si>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</si>
  <si>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</si>
  <si>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</si>
  <si>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</si>
  <si>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</si>
  <si>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</si>
  <si>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</si>
  <si>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</si>
  <si>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</si>
  <si>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</si>
  <si>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</si>
  <si>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</si>
  <si>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</si>
  <si>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</si>
  <si>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</si>
  <si>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</si>
  <si>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</si>
  <si>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</si>
  <si>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</si>
  <si>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</si>
  <si>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</si>
  <si>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</si>
  <si>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</si>
  <si>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</si>
  <si>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</si>
  <si>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</si>
  <si>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</si>
  <si>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</si>
  <si>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</si>
  <si>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</si>
  <si>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</si>
  <si>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</si>
  <si>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</si>
  <si>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</si>
  <si>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</si>
  <si>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</si>
  <si>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</si>
  <si>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</si>
  <si>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</si>
  <si>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</si>
  <si>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</si>
  <si>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</si>
  <si>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</si>
  <si>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</si>
  <si>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</si>
  <si>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</si>
  <si>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</si>
  <si>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</si>
  <si>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</si>
  <si>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</si>
  <si>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</si>
  <si>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</si>
  <si>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</si>
  <si>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</si>
  <si>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</si>
  <si>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</si>
  <si>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</si>
  <si>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</si>
  <si>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</si>
  <si>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</si>
  <si>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</si>
  <si>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</si>
  <si>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</si>
  <si>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</si>
  <si>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</si>
  <si>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</si>
  <si>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</si>
  <si>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</si>
  <si>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</si>
  <si>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</si>
  <si>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</si>
  <si>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</si>
  <si>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</si>
  <si>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</si>
  <si>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</si>
  <si>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</si>
  <si>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</si>
  <si>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</si>
  <si>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</si>
  <si>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</si>
  <si>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</si>
  <si>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</si>
  <si>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</si>
  <si>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</si>
  <si>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</si>
  <si>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</si>
  <si>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</si>
  <si>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</si>
  <si>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</si>
  <si>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</si>
  <si>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</si>
  <si>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</si>
  <si>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</si>
  <si>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</si>
  <si>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</si>
  <si>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</si>
  <si>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</si>
  <si>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</si>
  <si>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</si>
  <si>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</si>
  <si>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</si>
  <si>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</si>
  <si>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</si>
  <si>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</si>
  <si>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</si>
  <si>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</si>
  <si>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</si>
  <si>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</si>
  <si>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</si>
  <si>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</si>
  <si>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</si>
  <si>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</si>
  <si>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</si>
  <si>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</si>
  <si>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</si>
  <si>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</si>
  <si>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</si>
  <si>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</si>
  <si>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</si>
  <si>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</si>
  <si>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</si>
  <si>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</si>
  <si>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</si>
  <si>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</si>
  <si>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</si>
  <si>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</si>
  <si>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</si>
  <si>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</si>
  <si>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</si>
  <si>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</si>
  <si>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</si>
  <si>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</si>
  <si>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</si>
  <si>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</si>
  <si>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</si>
  <si>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</si>
  <si>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</si>
  <si>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</si>
  <si>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</si>
  <si>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</si>
  <si>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</si>
  <si>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</si>
  <si>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</si>
  <si>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</si>
  <si>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</si>
  <si>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</si>
  <si>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</si>
  <si>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</si>
  <si>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</si>
  <si>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</si>
  <si>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</si>
  <si>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</si>
  <si>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</si>
  <si>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</si>
  <si>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</si>
  <si>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</si>
  <si>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</si>
  <si>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</si>
  <si>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</si>
  <si>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</si>
  <si>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</si>
  <si>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</si>
  <si>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</si>
  <si>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</si>
  <si>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</si>
  <si>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</si>
  <si>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</si>
  <si>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</si>
  <si>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</si>
  <si>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</si>
  <si>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</si>
  <si>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</si>
  <si>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</si>
  <si>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</si>
  <si>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</si>
  <si>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</si>
  <si>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</si>
  <si>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</si>
  <si>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</si>
  <si>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</si>
  <si>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</si>
  <si>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</si>
  <si>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</si>
  <si>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</si>
  <si>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</si>
  <si>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</si>
  <si>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</si>
  <si>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</si>
  <si>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</si>
  <si>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</si>
  <si>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</si>
  <si>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</si>
  <si>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</si>
  <si>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</si>
  <si>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</si>
  <si>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</si>
  <si>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</si>
  <si>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</si>
  <si>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</si>
  <si>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</si>
  <si>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</si>
  <si>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</si>
  <si>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</si>
  <si>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</si>
  <si>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</si>
  <si>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</si>
  <si>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</si>
  <si>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</si>
  <si>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</si>
  <si>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</si>
  <si>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</si>
  <si>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</si>
  <si>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</si>
  <si>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</si>
  <si>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</si>
  <si>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</si>
  <si>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</si>
  <si>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</si>
  <si>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</si>
  <si>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</si>
  <si>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</si>
  <si>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</si>
  <si>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</si>
  <si>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</si>
  <si>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</si>
  <si>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</si>
  <si>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</si>
  <si>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</si>
  <si>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</si>
  <si>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</si>
  <si>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</si>
  <si>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</si>
  <si>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</si>
  <si>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</si>
  <si>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</si>
  <si>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</si>
  <si>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</si>
  <si>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</si>
  <si>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</si>
  <si>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</si>
  <si>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</si>
  <si>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</si>
  <si>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</si>
  <si>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</si>
  <si>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</si>
  <si>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</si>
  <si>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</si>
  <si>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</si>
  <si>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</si>
  <si>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</si>
  <si>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</si>
  <si>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</si>
  <si>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</si>
  <si>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</si>
  <si>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</si>
  <si>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</si>
  <si>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</si>
  <si>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</si>
  <si>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</si>
  <si>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</si>
  <si>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</si>
  <si>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</si>
  <si>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</si>
  <si>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</si>
  <si>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</si>
  <si>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</si>
  <si>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</si>
  <si>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</si>
  <si>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</si>
  <si>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</si>
  <si>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</si>
  <si>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</si>
  <si>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</si>
  <si>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</si>
  <si>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</si>
  <si>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</si>
  <si>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</si>
  <si>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</si>
  <si>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</si>
  <si>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</si>
  <si>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</si>
  <si>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</si>
  <si>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</si>
  <si>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</si>
  <si>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</si>
  <si>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</si>
  <si>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</si>
  <si>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</si>
  <si>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</si>
  <si>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</si>
  <si>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</si>
  <si>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</si>
  <si>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</si>
  <si>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</si>
  <si>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</si>
  <si>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</si>
  <si>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</si>
  <si>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</si>
  <si>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</si>
  <si>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</si>
  <si>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</si>
  <si>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</si>
  <si>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</si>
  <si>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</si>
  <si>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</si>
  <si>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</si>
  <si>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</si>
  <si>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</si>
  <si>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</si>
  <si>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</si>
  <si>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</si>
  <si>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</si>
  <si>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</si>
  <si>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</si>
  <si>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</si>
  <si>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</si>
  <si>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</si>
  <si>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</si>
  <si>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</si>
  <si>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</si>
  <si>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</si>
  <si>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</si>
  <si>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</si>
  <si>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</si>
  <si>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</si>
  <si>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</si>
  <si>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</si>
  <si>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</si>
  <si>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</si>
  <si>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</si>
  <si>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</si>
  <si>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</si>
  <si>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</si>
  <si>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</si>
  <si>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</si>
  <si>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</si>
  <si>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</si>
  <si>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</si>
  <si>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</si>
  <si>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</si>
  <si>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</si>
  <si>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</si>
  <si>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</si>
  <si>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</si>
  <si>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</si>
  <si>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</si>
  <si>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</si>
  <si>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</si>
  <si>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</si>
  <si>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</si>
  <si>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</si>
  <si>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</si>
  <si>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</si>
  <si>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</si>
  <si>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</si>
  <si>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</si>
  <si>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</si>
  <si>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</si>
  <si>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</si>
  <si>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</si>
  <si>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</si>
  <si>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</si>
  <si>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</si>
  <si>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</si>
  <si>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</si>
  <si>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</si>
  <si>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</si>
  <si>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</si>
  <si>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</si>
  <si>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</si>
  <si>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</si>
  <si>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</si>
  <si>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</si>
  <si>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</si>
  <si>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</si>
  <si>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</si>
  <si>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</si>
  <si>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</si>
  <si>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</si>
  <si>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</si>
  <si>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</si>
  <si>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</si>
  <si>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</si>
  <si>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</si>
  <si>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</si>
  <si>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</si>
  <si>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</si>
  <si>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</si>
  <si>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</si>
  <si>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</si>
  <si>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</si>
  <si>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</si>
  <si>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</si>
  <si>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</si>
  <si>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</si>
  <si>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</si>
  <si>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</si>
  <si>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</si>
  <si>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</si>
  <si>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</si>
  <si>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</si>
  <si>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</si>
  <si>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</si>
  <si>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</si>
  <si>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</si>
  <si>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</si>
  <si>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</si>
  <si>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</si>
  <si>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</si>
  <si>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</si>
  <si>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</si>
  <si>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</si>
  <si>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</si>
  <si>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</si>
  <si>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</si>
  <si>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</si>
  <si>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</si>
  <si>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</si>
  <si>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</si>
  <si>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</si>
  <si>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</si>
  <si>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</si>
  <si>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</si>
  <si>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</si>
  <si>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</si>
  <si>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</si>
  <si>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</si>
  <si>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</si>
  <si>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</si>
  <si>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</si>
  <si>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</si>
  <si>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</si>
  <si>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</si>
  <si>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</si>
  <si>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</si>
  <si>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</si>
  <si>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</si>
  <si>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</si>
  <si>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</si>
  <si>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</si>
  <si>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</si>
  <si>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</si>
  <si>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</si>
  <si>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</si>
  <si>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</si>
  <si>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</si>
  <si>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</si>
  <si>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</si>
  <si>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</si>
  <si>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</si>
  <si>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</si>
  <si>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</si>
  <si>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</si>
  <si>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</si>
  <si>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</si>
  <si>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</si>
  <si>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</si>
  <si>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</si>
  <si>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</si>
  <si>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</si>
  <si>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</si>
  <si>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</si>
  <si>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</si>
  <si>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</si>
  <si>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</si>
  <si>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</si>
  <si>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</si>
  <si>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</si>
  <si>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</si>
  <si>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</si>
  <si>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</si>
  <si>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</si>
  <si>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</si>
  <si>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</si>
  <si>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</si>
  <si>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</si>
  <si>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</si>
  <si>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</si>
  <si>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</si>
  <si>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</si>
  <si>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</si>
  <si>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</si>
  <si>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</si>
  <si>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</si>
  <si>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</si>
  <si>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</si>
  <si>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</si>
  <si>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</si>
  <si>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</si>
  <si>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</si>
  <si>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</si>
  <si>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</si>
  <si>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</si>
  <si>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</si>
  <si>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</si>
  <si>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</si>
  <si>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</si>
  <si>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</si>
  <si>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</si>
  <si>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</si>
  <si>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</si>
  <si>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</si>
  <si>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</si>
  <si>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</si>
  <si>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</si>
  <si>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</si>
  <si>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</si>
  <si>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</si>
  <si>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</si>
  <si>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</si>
  <si>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</si>
  <si>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</si>
  <si>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</si>
  <si>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</si>
  <si>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</si>
  <si>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</si>
  <si>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</si>
  <si>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</si>
  <si>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</si>
  <si>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</si>
  <si>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</si>
  <si>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</si>
  <si>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</si>
  <si>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</si>
  <si>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</si>
  <si>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</si>
  <si>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</si>
  <si>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</si>
  <si>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</si>
  <si>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</si>
  <si>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</si>
  <si>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</si>
  <si>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</si>
  <si>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</si>
  <si>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</si>
  <si>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</si>
  <si>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</si>
  <si>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</si>
  <si>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</si>
  <si>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</si>
  <si>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</si>
  <si>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</si>
  <si>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</si>
  <si>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</si>
  <si>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</si>
  <si>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</si>
  <si>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</si>
  <si>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</si>
  <si>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</si>
  <si>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</si>
  <si>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</si>
  <si>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</si>
  <si>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</si>
  <si>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</si>
  <si>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</si>
  <si>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</si>
  <si>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</si>
  <si>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</si>
  <si>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</si>
  <si>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</si>
  <si>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</si>
  <si>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</si>
  <si>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</si>
  <si>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</si>
  <si>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</si>
  <si>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</si>
  <si>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</si>
  <si>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</si>
  <si>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</si>
  <si>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</si>
  <si>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</si>
  <si>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</si>
  <si>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</si>
  <si>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</si>
  <si>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</si>
  <si>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</si>
  <si>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</si>
  <si>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</si>
  <si>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</si>
  <si>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</si>
  <si>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</si>
  <si>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</si>
  <si>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</si>
  <si>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</si>
  <si>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</si>
  <si>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</si>
  <si>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</si>
  <si>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</si>
  <si>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</si>
  <si>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</si>
  <si>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</si>
  <si>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</si>
  <si>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</si>
  <si>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</si>
  <si>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</si>
  <si>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</si>
  <si>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</si>
  <si>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</si>
  <si>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</si>
  <si>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</si>
  <si>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</si>
  <si>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</si>
  <si>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</si>
  <si>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</si>
  <si>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</si>
  <si>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</si>
  <si>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</si>
  <si>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</si>
  <si>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</si>
  <si>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</si>
  <si>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</si>
  <si>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</si>
  <si>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</si>
  <si>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</si>
  <si>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</si>
  <si>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</si>
  <si>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</si>
  <si>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</si>
  <si>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</si>
  <si>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</si>
  <si>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</si>
  <si>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</si>
  <si>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</si>
  <si>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</si>
  <si>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</si>
  <si>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</si>
  <si>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</si>
  <si>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</si>
  <si>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</si>
  <si>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</si>
  <si>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</si>
  <si>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</si>
  <si>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</si>
  <si>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</si>
  <si>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</si>
  <si>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</si>
  <si>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</si>
  <si>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</si>
  <si>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</si>
  <si>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</si>
  <si>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</si>
  <si>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</si>
  <si>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</si>
  <si>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</si>
  <si>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</si>
  <si>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</si>
  <si>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</si>
  <si>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</si>
  <si>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</si>
  <si>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</si>
  <si>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</si>
  <si>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</si>
  <si>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</si>
  <si>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</si>
  <si>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</si>
  <si>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</si>
  <si>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</si>
  <si>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</si>
  <si>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</si>
  <si>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</si>
  <si>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</si>
  <si>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</si>
  <si>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</si>
  <si>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</si>
  <si>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</si>
  <si>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</si>
  <si>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</si>
  <si>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</si>
  <si>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</si>
  <si>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</si>
  <si>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</si>
  <si>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</si>
  <si>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</si>
  <si>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</si>
  <si>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</si>
  <si>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</si>
  <si>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</si>
  <si>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</si>
  <si>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</si>
  <si>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</si>
  <si>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</si>
  <si>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</si>
  <si>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</si>
  <si>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</si>
  <si>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</si>
  <si>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</si>
  <si>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</si>
  <si>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</si>
  <si>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</si>
  <si>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</si>
  <si>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</si>
  <si>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</si>
  <si>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</si>
  <si>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</si>
  <si>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</si>
  <si>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</si>
  <si>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</si>
  <si>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</si>
  <si>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</si>
  <si>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</si>
  <si>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</si>
  <si>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</si>
  <si>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</si>
  <si>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</si>
  <si>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</si>
  <si>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</si>
  <si>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</si>
  <si>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</si>
  <si>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</si>
  <si>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</si>
  <si>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</si>
  <si>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</si>
  <si>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</si>
  <si>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</si>
  <si>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</si>
  <si>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</si>
  <si>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</si>
  <si>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</si>
  <si>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</si>
  <si>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</si>
  <si>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</si>
  <si>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</si>
  <si>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</si>
  <si>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</si>
  <si>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</si>
  <si>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</si>
  <si>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</si>
  <si>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</si>
  <si>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</si>
  <si>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</si>
  <si>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</si>
  <si>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</si>
  <si>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</si>
  <si>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</si>
  <si>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</si>
  <si>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</si>
  <si>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</si>
  <si>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</si>
  <si>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</si>
  <si>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</si>
  <si>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</si>
  <si>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</si>
  <si>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</si>
  <si>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</si>
  <si>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</si>
  <si>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</si>
  <si>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</si>
  <si>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</si>
  <si>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</si>
  <si>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</si>
  <si>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</si>
  <si>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</si>
  <si>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</si>
  <si>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</si>
  <si>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</si>
  <si>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</si>
  <si>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</si>
  <si>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</si>
  <si>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</si>
  <si>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</si>
  <si>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</si>
  <si>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</si>
  <si>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</si>
  <si>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</si>
  <si>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</si>
  <si>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</si>
  <si>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</si>
  <si>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</si>
  <si>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</si>
  <si>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</si>
  <si>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</si>
  <si>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</si>
  <si>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</si>
  <si>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</si>
  <si>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</si>
  <si>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</si>
  <si>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</si>
  <si>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</si>
  <si>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</si>
  <si>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</si>
  <si>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</si>
  <si>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</si>
  <si>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</si>
  <si>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</si>
  <si>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</si>
  <si>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</si>
  <si>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</si>
  <si>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</si>
  <si>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</si>
  <si>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</si>
  <si>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</si>
  <si>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</si>
  <si>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</si>
  <si>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</si>
  <si>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</si>
  <si>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</si>
  <si>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</si>
  <si>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</si>
  <si>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</si>
  <si>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</si>
  <si>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</si>
  <si>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</si>
  <si>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</si>
  <si>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</si>
  <si>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</si>
  <si>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</si>
  <si>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</si>
  <si>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</si>
  <si>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</si>
  <si>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</si>
  <si>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</si>
  <si>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</si>
  <si>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</si>
  <si>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</si>
  <si>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</si>
  <si>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</si>
  <si>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</si>
  <si>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</si>
  <si>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</si>
  <si>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</si>
  <si>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</si>
  <si>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</si>
  <si>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</si>
  <si>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</si>
  <si>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</si>
  <si>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</si>
  <si>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</si>
  <si>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</si>
  <si>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</si>
  <si>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</si>
  <si>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</si>
  <si>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</si>
  <si>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</si>
  <si>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</si>
  <si>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</si>
  <si>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</si>
  <si>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</si>
  <si>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</si>
  <si>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</si>
  <si>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</si>
  <si>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</si>
  <si>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</si>
  <si>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</si>
  <si>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</si>
  <si>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</si>
  <si>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</si>
  <si>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</si>
  <si>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</si>
  <si>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</si>
  <si>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</si>
  <si>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</si>
  <si>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</si>
  <si>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</si>
  <si>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</si>
  <si>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</si>
  <si>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</si>
  <si>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</si>
  <si>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</si>
  <si>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</si>
  <si>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</si>
  <si>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</si>
  <si>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</si>
  <si>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</si>
  <si>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</si>
  <si>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</si>
  <si>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</si>
  <si>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</si>
  <si>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</si>
  <si>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</si>
  <si>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</si>
  <si>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</si>
  <si>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</si>
  <si>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</si>
  <si>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</si>
  <si>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</si>
  <si>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</si>
  <si>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</si>
  <si>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</si>
  <si>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</si>
  <si>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</si>
  <si>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</si>
  <si>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</si>
  <si>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</si>
  <si>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</si>
  <si>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</si>
  <si>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</si>
  <si>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</si>
  <si>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</si>
  <si>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</si>
  <si>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</si>
  <si>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</si>
  <si>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</si>
  <si>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</si>
  <si>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</si>
  <si>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</si>
  <si>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</si>
  <si>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</si>
  <si>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</si>
  <si>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</si>
  <si>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</si>
  <si>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</si>
  <si>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</si>
  <si>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</si>
  <si>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</si>
  <si>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</si>
  <si>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</si>
  <si>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</si>
  <si>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</si>
  <si>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</si>
  <si>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</si>
  <si>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</si>
  <si>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</si>
  <si>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</si>
  <si>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</si>
  <si>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</si>
  <si>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</si>
  <si>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</si>
  <si>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</si>
  <si>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</si>
  <si>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</si>
  <si>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</si>
  <si>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</si>
  <si>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</si>
  <si>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</si>
  <si>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</si>
  <si>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</si>
  <si>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</si>
  <si>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</si>
  <si>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</si>
  <si>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</si>
  <si>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</si>
  <si>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</si>
  <si>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</si>
  <si>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</si>
  <si>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</si>
  <si>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</si>
  <si>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</si>
  <si>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</si>
  <si>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</si>
  <si>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</si>
  <si>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</si>
  <si>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</si>
  <si>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</si>
  <si>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</si>
  <si>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</si>
  <si>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</si>
  <si>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</si>
  <si>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</si>
  <si>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</si>
  <si>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</si>
  <si>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</si>
  <si>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</si>
  <si>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</si>
  <si>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</si>
  <si>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</si>
  <si>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</si>
  <si>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</si>
  <si>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</si>
  <si>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</si>
  <si>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</si>
  <si>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</si>
  <si>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</si>
  <si>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</si>
  <si>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</si>
  <si>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</si>
  <si>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</si>
  <si>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</si>
  <si>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</si>
  <si>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</si>
  <si>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</si>
  <si>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</si>
  <si>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</si>
  <si>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</si>
  <si>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</si>
  <si>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</si>
  <si>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</si>
  <si>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</si>
  <si>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</si>
  <si>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</si>
  <si>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</si>
  <si>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</si>
  <si>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</si>
  <si>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</si>
  <si>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</si>
  <si>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</si>
  <si>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</si>
  <si>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</si>
  <si>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</si>
  <si>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</si>
  <si>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</si>
  <si>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</si>
  <si>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</si>
  <si>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</si>
  <si>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</si>
  <si>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</si>
  <si>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</si>
  <si>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</si>
  <si>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</si>
  <si>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</si>
  <si>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</si>
  <si>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</si>
  <si>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</si>
  <si>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</si>
  <si>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</si>
  <si>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</si>
  <si>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</si>
  <si>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</si>
  <si>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</si>
  <si>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</si>
  <si>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</si>
  <si>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</si>
  <si>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</si>
  <si>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</si>
  <si>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</si>
  <si>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</si>
  <si>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</si>
  <si>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</si>
  <si>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</si>
  <si>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</si>
  <si>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</si>
  <si>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</si>
  <si>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</si>
  <si>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</si>
  <si>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</si>
  <si>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</si>
  <si>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</si>
  <si>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</si>
  <si>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</si>
  <si>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</si>
  <si>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</si>
  <si>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</si>
  <si>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</si>
  <si>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</si>
  <si>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</si>
  <si>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</si>
  <si>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</si>
  <si>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</si>
  <si>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</si>
  <si>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</si>
  <si>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</si>
  <si>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</si>
  <si>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</si>
  <si>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</si>
  <si>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</si>
  <si>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</si>
  <si>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</si>
  <si>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</si>
  <si>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</si>
  <si>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</si>
  <si>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</si>
  <si>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</si>
  <si>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</si>
  <si>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</si>
  <si>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</si>
  <si>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</si>
  <si>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</si>
  <si>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</si>
  <si>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</si>
  <si>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</si>
  <si>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</si>
  <si>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</si>
  <si>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</si>
  <si>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</si>
  <si>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</si>
  <si>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</si>
  <si>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</si>
  <si>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</si>
  <si>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</si>
  <si>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</si>
  <si>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</si>
  <si>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</si>
  <si>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</si>
  <si>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</si>
  <si>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</si>
  <si>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</si>
  <si>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</si>
  <si>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</si>
  <si>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</si>
  <si>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</si>
  <si>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</si>
  <si>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</si>
  <si>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</si>
  <si>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</si>
  <si>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</si>
  <si>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</si>
  <si>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</si>
  <si>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</si>
  <si>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</si>
  <si>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</si>
  <si>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</si>
  <si>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</si>
  <si>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</si>
  <si>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</si>
  <si>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</si>
  <si>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</si>
  <si>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</si>
  <si>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</si>
  <si>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</si>
  <si>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</si>
  <si>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</si>
  <si>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</si>
  <si>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</si>
  <si>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</si>
  <si>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</si>
  <si>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</si>
  <si>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</si>
  <si>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</si>
  <si>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</si>
  <si>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</si>
  <si>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</si>
  <si>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</si>
  <si>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</si>
  <si>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</si>
  <si>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</si>
  <si>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</si>
  <si>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</si>
  <si>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</si>
  <si>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</si>
  <si>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</si>
  <si>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</si>
  <si>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</si>
  <si>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</si>
  <si>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</si>
  <si>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</si>
  <si>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</si>
  <si>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</si>
  <si>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</si>
  <si>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</si>
  <si>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</si>
  <si>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</si>
  <si>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</si>
  <si>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</si>
  <si>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</si>
  <si>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</si>
  <si>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</si>
  <si>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</si>
  <si>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</si>
  <si>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</si>
  <si>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</si>
  <si>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</si>
  <si>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</si>
  <si>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</si>
  <si>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</si>
  <si>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</si>
  <si>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</si>
  <si>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</si>
  <si>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</si>
  <si>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</si>
  <si>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</si>
  <si>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</si>
  <si>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</si>
  <si>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</si>
  <si>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</si>
  <si>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</si>
  <si>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</si>
  <si>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</si>
  <si>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</si>
  <si>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</si>
  <si>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</si>
  <si>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</si>
  <si>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</si>
  <si>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</si>
  <si>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</si>
  <si>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</si>
  <si>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</si>
  <si>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</si>
  <si>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</si>
  <si>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</si>
  <si>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</si>
  <si>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</si>
  <si>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</si>
  <si>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</si>
  <si>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</si>
  <si>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</si>
  <si>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</si>
  <si>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</si>
  <si>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</si>
  <si>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</si>
  <si>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</si>
  <si>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</si>
  <si>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</si>
  <si>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</si>
  <si>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</si>
  <si>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</si>
  <si>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</si>
  <si>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</si>
  <si>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</si>
  <si>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</si>
  <si>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</si>
  <si>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</si>
  <si>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</si>
  <si>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</si>
  <si>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</si>
  <si>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</si>
  <si>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</si>
  <si>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</si>
  <si>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</si>
  <si>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</si>
  <si>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</si>
  <si>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</si>
  <si>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</si>
  <si>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</si>
  <si>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</si>
  <si>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</si>
  <si>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</si>
  <si>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</si>
  <si>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</si>
  <si>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</si>
  <si>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</si>
  <si>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</si>
  <si>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</si>
  <si>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</si>
  <si>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</si>
  <si>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</si>
  <si>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</si>
  <si>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</si>
  <si>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</si>
  <si>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</si>
  <si>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</si>
  <si>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</si>
  <si>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</si>
  <si>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</si>
  <si>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</si>
  <si>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</si>
  <si>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</si>
  <si>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</si>
  <si>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</si>
  <si>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</si>
  <si>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</si>
  <si>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</si>
  <si>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</si>
  <si>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</si>
  <si>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</si>
  <si>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</si>
  <si>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</si>
  <si>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</si>
  <si>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</si>
  <si>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</si>
  <si>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</si>
  <si>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</si>
  <si>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</si>
  <si>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</si>
  <si>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</si>
  <si>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</si>
  <si>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</si>
  <si>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</si>
  <si>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</si>
  <si>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</si>
  <si>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</si>
  <si>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</si>
  <si>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</si>
  <si>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</si>
  <si>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</si>
  <si>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</si>
  <si>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</si>
  <si>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</si>
  <si>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</si>
  <si>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</si>
  <si>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</si>
  <si>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</si>
  <si>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</si>
  <si>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</si>
  <si>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</si>
  <si>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</si>
  <si>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</si>
  <si>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</si>
  <si>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</si>
  <si>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</si>
  <si>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</si>
  <si>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</si>
  <si>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</si>
  <si>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</si>
  <si>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</si>
  <si>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</si>
  <si>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</si>
  <si>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</si>
  <si>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</si>
  <si>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</si>
  <si>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</si>
  <si>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</si>
  <si>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</si>
  <si>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</si>
  <si>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</si>
  <si>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</si>
  <si>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</si>
  <si>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</si>
  <si>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</si>
  <si>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</si>
  <si>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</si>
  <si>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</si>
  <si>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</si>
  <si>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</si>
  <si>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</si>
  <si>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</si>
  <si>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</si>
  <si>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</si>
  <si>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</si>
  <si>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</si>
  <si>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</si>
  <si>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</si>
  <si>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</si>
  <si>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</si>
  <si>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</si>
  <si>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</si>
  <si>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</si>
  <si>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</si>
  <si>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</si>
  <si>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</si>
  <si>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</si>
  <si>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</si>
  <si>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</si>
  <si>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</si>
  <si>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</si>
  <si>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</si>
  <si>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</si>
  <si>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</si>
  <si>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</si>
  <si>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</si>
  <si>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</si>
  <si>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</si>
  <si>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</si>
  <si>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</si>
  <si>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</si>
  <si>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</si>
  <si>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</si>
  <si>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</si>
  <si>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</si>
  <si>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</si>
  <si>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</si>
  <si>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</si>
  <si>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</si>
  <si>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</si>
  <si>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</si>
  <si>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</si>
  <si>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</si>
  <si>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</si>
  <si>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</si>
  <si>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</si>
  <si>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</si>
  <si>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</si>
  <si>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</si>
  <si>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</si>
  <si>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</si>
  <si>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</si>
  <si>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</si>
  <si>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</si>
  <si>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</si>
  <si>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</si>
  <si>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</si>
  <si>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</si>
  <si>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</si>
  <si>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</si>
  <si>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</si>
  <si>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</si>
  <si>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</si>
  <si>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</si>
  <si>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</si>
  <si>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</si>
  <si>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</si>
  <si>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</si>
  <si>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</si>
  <si>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</si>
  <si>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</si>
  <si>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</si>
  <si>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</si>
  <si>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</si>
  <si>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</si>
  <si>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</si>
  <si>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</si>
  <si>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</si>
  <si>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</si>
  <si>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</si>
  <si>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</si>
  <si>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</si>
  <si>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</si>
  <si>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</si>
  <si>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</si>
  <si>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</si>
  <si>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</si>
  <si>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</si>
  <si>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</si>
  <si>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</si>
  <si>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</si>
  <si>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</si>
  <si>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</si>
  <si>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</si>
  <si>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</si>
  <si>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</si>
  <si>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</si>
  <si>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</si>
  <si>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</si>
  <si>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</si>
  <si>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</si>
  <si>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</si>
  <si>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</si>
  <si>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</si>
  <si>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</si>
  <si>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</si>
  <si>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</si>
  <si>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</si>
  <si>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</si>
  <si>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</si>
  <si>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</si>
  <si>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</si>
  <si>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</si>
  <si>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</si>
  <si>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</si>
  <si>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</si>
  <si>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</si>
  <si>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</si>
  <si>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</si>
  <si>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</si>
  <si>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</si>
  <si>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</si>
  <si>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</si>
  <si>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</si>
  <si>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</si>
  <si>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</si>
  <si>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</si>
  <si>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</si>
  <si>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</si>
  <si>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</si>
  <si>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</si>
  <si>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</si>
  <si>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</si>
  <si>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</si>
  <si>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</si>
  <si>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</si>
  <si>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</si>
  <si>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</si>
  <si>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</si>
  <si>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</si>
  <si>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</si>
  <si>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</si>
  <si>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</si>
  <si>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</si>
  <si>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</si>
  <si>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</si>
  <si>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</si>
  <si>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</si>
  <si>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</si>
  <si>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</si>
  <si>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</si>
  <si>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</si>
  <si>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</si>
  <si>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</si>
  <si>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</si>
  <si>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</si>
  <si>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</si>
  <si>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</si>
  <si>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</si>
  <si>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</si>
  <si>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</si>
  <si>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</si>
  <si>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</si>
  <si>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</si>
  <si>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</si>
  <si>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</si>
  <si>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</si>
  <si>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</si>
  <si>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</si>
  <si>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</si>
  <si>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</si>
  <si>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</si>
  <si>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</si>
  <si>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</si>
  <si>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</si>
  <si>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</si>
  <si>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</si>
  <si>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</si>
  <si>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</si>
  <si>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</si>
  <si>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</si>
  <si>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</si>
  <si>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</si>
  <si>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</si>
  <si>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</si>
  <si>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</si>
  <si>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</si>
  <si>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</si>
  <si>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</si>
  <si>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</si>
  <si>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</si>
  <si>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</si>
  <si>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</si>
  <si>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</si>
  <si>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</si>
  <si>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</si>
  <si>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</si>
  <si>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</si>
  <si>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</si>
  <si>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</si>
  <si>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</si>
  <si>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</si>
  <si>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</si>
  <si>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</si>
  <si>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</si>
  <si>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</si>
  <si>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</si>
  <si>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</si>
  <si>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</si>
  <si>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</si>
  <si>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</si>
  <si>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</si>
  <si>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</si>
  <si>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</si>
  <si>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</si>
  <si>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</si>
  <si>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</si>
  <si>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</si>
  <si>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</si>
  <si>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</si>
  <si>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</si>
  <si>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</si>
  <si>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</si>
  <si>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</si>
  <si>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</si>
  <si>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</si>
  <si>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</si>
  <si>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</si>
  <si>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</si>
  <si>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</si>
  <si>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</si>
  <si>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</si>
  <si>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</si>
  <si>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</si>
  <si>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</si>
  <si>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</si>
  <si>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</si>
  <si>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</si>
  <si>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</si>
  <si>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</si>
  <si>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</si>
  <si>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</si>
  <si>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</si>
  <si>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</si>
  <si>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</si>
  <si>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</si>
  <si>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</si>
  <si>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</si>
  <si>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</si>
  <si>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</si>
  <si>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</si>
  <si>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</si>
  <si>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</si>
  <si>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</si>
  <si>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</si>
  <si>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</si>
  <si>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</si>
  <si>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</si>
  <si>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</si>
  <si>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</si>
  <si>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</si>
  <si>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</si>
  <si>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</si>
  <si>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</si>
  <si>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</si>
  <si>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</si>
  <si>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</si>
  <si>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</si>
  <si>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</si>
  <si>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</si>
  <si>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</si>
  <si>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</si>
  <si>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</si>
  <si>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</si>
  <si>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</si>
  <si>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</si>
  <si>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</si>
  <si>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</si>
  <si>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</si>
  <si>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</si>
  <si>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</si>
  <si>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</si>
  <si>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</si>
  <si>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</si>
  <si>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</si>
  <si>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</si>
  <si>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</si>
  <si>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</si>
  <si>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</si>
  <si>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</si>
  <si>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</si>
  <si>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</si>
  <si>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</si>
  <si>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</si>
  <si>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</si>
  <si>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</si>
  <si>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</si>
  <si>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</si>
  <si>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</si>
  <si>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</si>
  <si>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</si>
  <si>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</si>
  <si>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</si>
  <si>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</si>
  <si>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</si>
  <si>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</si>
  <si>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</si>
  <si>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</si>
  <si>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</si>
  <si>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</si>
  <si>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</si>
  <si>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</si>
  <si>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</si>
  <si>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</si>
  <si>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</si>
  <si>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</si>
  <si>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</si>
  <si>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</si>
  <si>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</si>
  <si>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</si>
  <si>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</si>
  <si>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</si>
  <si>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</si>
  <si>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</si>
  <si>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</si>
  <si>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</si>
  <si>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</si>
  <si>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</si>
  <si>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</si>
  <si>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</si>
  <si>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</si>
  <si>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</si>
  <si>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</si>
  <si>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</si>
  <si>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</si>
  <si>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</si>
  <si>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</si>
  <si>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</si>
  <si>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</si>
  <si>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</si>
  <si>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</si>
  <si>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</si>
  <si>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</si>
  <si>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</si>
  <si>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</si>
  <si>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</si>
  <si>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</si>
  <si>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</si>
  <si>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</si>
  <si>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</si>
  <si>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</si>
  <si>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</si>
  <si>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</si>
  <si>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</si>
  <si>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</si>
  <si>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</si>
  <si>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</si>
  <si>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</si>
  <si>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</si>
  <si>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</si>
  <si>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</si>
  <si>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</si>
  <si>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</si>
  <si>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</si>
  <si>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</si>
  <si>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</si>
  <si>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</si>
  <si>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</si>
  <si>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</si>
  <si>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</si>
  <si>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</si>
  <si>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</si>
  <si>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</si>
  <si>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</si>
  <si>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</si>
  <si>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</si>
  <si>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</si>
  <si>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</si>
  <si>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</si>
  <si>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</si>
  <si>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</si>
  <si>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</si>
  <si>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</si>
  <si>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</si>
  <si>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</si>
  <si>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</si>
  <si>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</si>
  <si>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</si>
  <si>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</si>
  <si>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</si>
  <si>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</si>
  <si>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</si>
  <si>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</si>
  <si>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</si>
  <si>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</si>
  <si>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</si>
  <si>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</si>
  <si>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</si>
  <si>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</si>
  <si>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</si>
  <si>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</si>
  <si>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</si>
  <si>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</si>
  <si>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</si>
  <si>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</si>
  <si>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</si>
  <si>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</si>
  <si>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</si>
  <si>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</si>
  <si>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</si>
  <si>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</si>
  <si>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</si>
  <si>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</si>
  <si>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</si>
  <si>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</si>
  <si>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</si>
  <si>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</si>
  <si>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</si>
  <si>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</si>
  <si>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</si>
  <si>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</si>
  <si>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</si>
  <si>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</si>
  <si>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</si>
  <si>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</si>
  <si>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</si>
  <si>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</si>
  <si>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</si>
  <si>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</si>
  <si>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</si>
  <si>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</si>
  <si>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</si>
  <si>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</si>
  <si>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</si>
  <si>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</si>
  <si>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</si>
  <si>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</si>
  <si>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</si>
  <si>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</si>
  <si>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</si>
  <si>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</si>
  <si>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</si>
  <si>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</si>
  <si>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</si>
  <si>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</si>
  <si>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</si>
  <si>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</si>
  <si>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</si>
  <si>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</si>
  <si>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</si>
  <si>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</si>
  <si>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</si>
  <si>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</si>
  <si>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</si>
  <si>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</si>
  <si>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</si>
  <si>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</si>
  <si>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</si>
  <si>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</si>
  <si>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</si>
  <si>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</si>
  <si>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</si>
  <si>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</si>
  <si>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</si>
  <si>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</si>
  <si>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</si>
  <si>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</si>
  <si>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</si>
  <si>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</si>
  <si>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</si>
  <si>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</si>
  <si>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</si>
  <si>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</si>
  <si>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</si>
  <si>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</si>
  <si>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</si>
  <si>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</si>
  <si>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</si>
  <si>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</si>
  <si>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</si>
  <si>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</si>
  <si>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</si>
  <si>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</si>
  <si>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</si>
  <si>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</si>
  <si>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</si>
  <si>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</si>
  <si>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</si>
  <si>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</si>
  <si>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</si>
  <si>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</si>
  <si>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</si>
  <si>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</si>
  <si>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</si>
  <si>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</si>
  <si>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</si>
  <si>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</si>
  <si>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</si>
  <si>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</si>
  <si>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</si>
  <si>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</si>
  <si>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</si>
  <si>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</si>
  <si>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</si>
  <si>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</si>
  <si>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</si>
  <si>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</si>
  <si>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</si>
  <si>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</si>
  <si>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</si>
  <si>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</si>
  <si>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</si>
  <si>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</si>
  <si>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</si>
  <si>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</si>
  <si>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</si>
  <si>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</si>
  <si>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</si>
  <si>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</si>
  <si>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</si>
  <si>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</si>
  <si>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</si>
  <si>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</si>
  <si>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</si>
  <si>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</si>
  <si>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</si>
  <si>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</si>
  <si>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</si>
  <si>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</si>
  <si>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</si>
  <si>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</si>
  <si>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</si>
  <si>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</si>
  <si>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</si>
  <si>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</si>
  <si>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</si>
  <si>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</si>
  <si>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</si>
  <si>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</si>
  <si>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</si>
  <si>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</si>
  <si>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</si>
  <si>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</si>
  <si>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</si>
  <si>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</si>
  <si>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</si>
  <si>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</si>
  <si>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</si>
  <si>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</si>
  <si>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</si>
  <si>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</si>
  <si>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</si>
  <si>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</si>
  <si>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</si>
  <si>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</si>
  <si>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</si>
  <si>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</si>
  <si>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</si>
  <si>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</si>
  <si>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</si>
  <si>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</si>
  <si>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</si>
  <si>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</si>
  <si>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</si>
  <si>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</si>
  <si>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</si>
  <si>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</si>
  <si>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</si>
  <si>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</si>
  <si>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</si>
  <si>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</si>
  <si>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</si>
  <si>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</si>
  <si>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</si>
  <si>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</si>
  <si>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</si>
  <si>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</si>
  <si>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</si>
  <si>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</si>
  <si>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</si>
  <si>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</si>
  <si>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</si>
  <si>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</si>
  <si>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</si>
  <si>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</si>
  <si>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</si>
  <si>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</si>
  <si>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</si>
  <si>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</si>
  <si>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</si>
  <si>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</si>
  <si>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</si>
  <si>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</si>
  <si>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</si>
  <si>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</si>
  <si>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</si>
  <si>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</si>
  <si>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</si>
  <si>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</si>
  <si>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</si>
  <si>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</si>
  <si>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</si>
  <si>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</si>
  <si>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</si>
  <si>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</si>
  <si>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</si>
  <si>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</si>
  <si>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</si>
  <si>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</si>
  <si>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</si>
  <si>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</si>
  <si>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</si>
  <si>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</si>
  <si>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</si>
  <si>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</si>
  <si>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</si>
  <si>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</si>
  <si>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</si>
  <si>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</si>
  <si>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</si>
  <si>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</si>
  <si>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</si>
  <si>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</si>
  <si>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</si>
  <si>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</si>
  <si>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</si>
  <si>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</si>
  <si>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</si>
  <si>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</si>
  <si>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</si>
  <si>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</si>
  <si>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</si>
  <si>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</si>
  <si>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</si>
  <si>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</si>
  <si>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</si>
  <si>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</si>
  <si>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</si>
  <si>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</si>
  <si>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</si>
  <si>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</si>
  <si>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</si>
  <si>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</si>
  <si>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</si>
  <si>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</si>
  <si>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</si>
  <si>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</si>
  <si>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</si>
  <si>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</si>
  <si>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</si>
  <si>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</si>
  <si>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</si>
  <si>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</si>
  <si>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</si>
  <si>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</si>
  <si>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</si>
  <si>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</si>
  <si>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</si>
  <si>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</si>
  <si>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</si>
  <si>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</si>
  <si>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</si>
  <si>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</si>
  <si>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</si>
  <si>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</si>
  <si>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</si>
  <si>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</si>
  <si>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</si>
  <si>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</si>
  <si>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</si>
  <si>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</si>
  <si>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</si>
  <si>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</si>
  <si>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</si>
  <si>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</si>
  <si>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</si>
  <si>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</si>
  <si>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</si>
  <si>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</si>
  <si>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</si>
  <si>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</si>
  <si>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</si>
  <si>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</si>
  <si>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</si>
  <si>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</si>
  <si>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</si>
  <si>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</si>
  <si>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</si>
  <si>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</si>
  <si>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</si>
  <si>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</si>
  <si>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</si>
  <si>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</si>
  <si>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</si>
  <si>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</si>
  <si>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</si>
  <si>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</si>
  <si>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</si>
  <si>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</si>
  <si>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</si>
  <si>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</si>
  <si>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</si>
  <si>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</si>
  <si>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</si>
  <si>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</si>
  <si>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</si>
  <si>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</si>
  <si>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</si>
  <si>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</si>
  <si>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</si>
  <si>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</si>
  <si>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</si>
  <si>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</si>
  <si>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</si>
  <si>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</si>
  <si>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</si>
  <si>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</si>
  <si>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</si>
  <si>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</si>
  <si>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</si>
  <si>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</si>
  <si>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</si>
  <si>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</si>
  <si>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</si>
  <si>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</si>
  <si>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</si>
  <si>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</si>
  <si>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</si>
  <si>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</si>
  <si>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</si>
  <si>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</si>
  <si>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</si>
  <si>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</si>
  <si>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</si>
  <si>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</si>
  <si>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</si>
  <si>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</si>
  <si>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</si>
  <si>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</si>
  <si>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</si>
  <si>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</si>
  <si>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</si>
  <si>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</si>
  <si>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</si>
  <si>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</si>
  <si>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</si>
  <si>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</si>
  <si>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</si>
  <si>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</si>
  <si>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</si>
  <si>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</si>
  <si>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</si>
  <si>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</si>
  <si>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</si>
  <si>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</si>
  <si>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</si>
  <si>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</si>
  <si>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</si>
  <si>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</si>
  <si>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</si>
  <si>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</si>
  <si>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</si>
  <si>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</si>
  <si>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</si>
  <si>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</si>
  <si>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</si>
  <si>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</si>
  <si>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</si>
  <si>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</si>
  <si>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</si>
  <si>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</si>
  <si>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</si>
  <si>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</si>
  <si>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</si>
  <si>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</si>
  <si>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</si>
  <si>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</si>
  <si>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</si>
  <si>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</si>
  <si>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</si>
  <si>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</si>
  <si>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</si>
  <si>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</si>
  <si>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</si>
  <si>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</si>
  <si>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</si>
  <si>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</si>
  <si>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</si>
  <si>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</si>
  <si>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</si>
  <si>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</si>
  <si>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</si>
  <si>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</si>
  <si>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</si>
  <si>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</si>
  <si>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</si>
  <si>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</si>
  <si>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</si>
  <si>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</si>
  <si>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</si>
  <si>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</si>
  <si>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</si>
  <si>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</si>
  <si>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</si>
  <si>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</si>
  <si>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</si>
  <si>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</si>
  <si>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</si>
  <si>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</si>
  <si>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</si>
  <si>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</si>
  <si>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</si>
  <si>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</si>
  <si>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</si>
  <si>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</si>
  <si>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</si>
  <si>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</si>
  <si>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</si>
  <si>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</si>
  <si>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</si>
  <si>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</si>
  <si>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</si>
  <si>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</si>
  <si>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</si>
  <si>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</si>
  <si>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</si>
  <si>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</si>
  <si>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</si>
  <si>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</si>
  <si>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</si>
  <si>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</si>
  <si>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</si>
  <si>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</si>
  <si>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</si>
  <si>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</si>
  <si>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</si>
  <si>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</si>
  <si>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</si>
  <si>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</si>
  <si>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</si>
  <si>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</si>
  <si>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</si>
  <si>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</si>
  <si>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</si>
  <si>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</si>
  <si>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</si>
  <si>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</si>
  <si>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</si>
  <si>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</si>
  <si>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</si>
  <si>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</si>
  <si>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</si>
  <si>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</si>
  <si>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</si>
  <si>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</si>
  <si>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</si>
  <si>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</si>
  <si>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</si>
  <si>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</si>
  <si>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</si>
  <si>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</si>
  <si>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</si>
  <si>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</si>
  <si>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</si>
  <si>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</si>
  <si>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</si>
  <si>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</si>
  <si>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</si>
  <si>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</si>
  <si>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</si>
  <si>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</si>
  <si>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</si>
  <si>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</si>
  <si>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</si>
  <si>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</si>
  <si>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</si>
  <si>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</si>
  <si>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</si>
  <si>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</si>
  <si>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</si>
  <si>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</si>
  <si>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</si>
  <si>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</si>
  <si>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</si>
  <si>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</si>
  <si>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</si>
  <si>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</si>
  <si>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</si>
  <si>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</si>
  <si>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</si>
  <si>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</si>
  <si>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</si>
  <si>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</si>
  <si>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</si>
  <si>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</si>
  <si>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</si>
  <si>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</si>
  <si>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</si>
  <si>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</si>
  <si>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</si>
  <si>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</si>
  <si>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</si>
  <si>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</si>
  <si>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</si>
  <si>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</si>
  <si>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</si>
  <si>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</si>
  <si>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</si>
  <si>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</si>
  <si>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</si>
  <si>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</si>
  <si>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</si>
  <si>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</si>
  <si>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</si>
  <si>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</si>
  <si>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</si>
  <si>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</si>
  <si>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</si>
  <si>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</si>
  <si>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</si>
  <si>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</si>
  <si>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</si>
  <si>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</si>
  <si>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</si>
  <si>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</si>
  <si>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</si>
  <si>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</si>
  <si>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</si>
  <si>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</si>
  <si>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</si>
  <si>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</si>
  <si>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</si>
  <si>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</si>
  <si>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</si>
  <si>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</si>
  <si>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</si>
  <si>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</si>
  <si>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</si>
  <si>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</si>
  <si>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</si>
  <si>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</si>
  <si>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</si>
  <si>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</si>
  <si>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</si>
  <si>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</si>
  <si>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</si>
  <si>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</si>
  <si>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</si>
  <si>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</si>
  <si>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</si>
  <si>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</si>
  <si>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</si>
  <si>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</si>
  <si>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</si>
  <si>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</si>
  <si>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</si>
  <si>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</si>
  <si>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</si>
  <si>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</si>
  <si>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</si>
  <si>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</si>
  <si>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</si>
  <si>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</si>
  <si>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</si>
  <si>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</si>
  <si>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</si>
  <si>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</si>
  <si>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</si>
  <si>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</si>
  <si>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</si>
  <si>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</si>
  <si>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</si>
  <si>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</si>
  <si>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</si>
  <si>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</si>
  <si>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</si>
  <si>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</si>
  <si>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</si>
  <si>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</si>
  <si>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</si>
  <si>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</si>
  <si>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</si>
  <si>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</si>
  <si>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</si>
  <si>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</si>
  <si>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</si>
  <si>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</si>
  <si>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</si>
  <si>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</si>
  <si>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</si>
  <si>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</si>
  <si>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</si>
  <si>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</si>
  <si>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</si>
  <si>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</si>
  <si>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</si>
  <si>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</si>
  <si>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</si>
  <si>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</si>
  <si>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</si>
  <si>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</si>
  <si>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</si>
  <si>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</si>
  <si>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</si>
  <si>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</si>
  <si>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</si>
  <si>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</si>
  <si>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</si>
  <si>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</si>
  <si>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</si>
  <si>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</si>
  <si>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</si>
  <si>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</si>
  <si>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</si>
  <si>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</si>
  <si>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</si>
  <si>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</si>
  <si>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</si>
  <si>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</si>
  <si>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</si>
  <si>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</si>
  <si>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</si>
  <si>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</si>
  <si>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</si>
  <si>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</si>
  <si>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</si>
  <si>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</si>
  <si>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</si>
  <si>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</si>
  <si>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</si>
  <si>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</si>
  <si>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</si>
  <si>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</si>
  <si>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</si>
  <si>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</si>
  <si>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</si>
  <si>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</si>
  <si>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</si>
  <si>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</si>
  <si>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</si>
  <si>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</si>
  <si>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</si>
  <si>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</si>
  <si>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</si>
  <si>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</si>
  <si>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</si>
  <si>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</si>
  <si>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</si>
  <si>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</si>
  <si>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</si>
  <si>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</si>
  <si>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</si>
  <si>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</si>
  <si>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</si>
  <si>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</si>
  <si>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</si>
  <si>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</si>
  <si>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</si>
  <si>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</si>
  <si>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</si>
  <si>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</si>
  <si>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</si>
  <si>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</si>
  <si>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</si>
  <si>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</si>
  <si>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</si>
  <si>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</si>
  <si>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</si>
  <si>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</si>
  <si>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</si>
  <si>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</si>
  <si>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</si>
  <si>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</si>
  <si>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</si>
  <si>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</si>
  <si>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</si>
  <si>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</si>
  <si>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</si>
  <si>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</si>
  <si>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</si>
  <si>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</si>
  <si>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</si>
  <si>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</si>
  <si>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</si>
  <si>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</si>
  <si>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</si>
  <si>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</si>
  <si>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</si>
  <si>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</si>
  <si>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</si>
  <si>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</si>
  <si>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</si>
  <si>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</si>
  <si>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</si>
  <si>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</si>
  <si>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</si>
  <si>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</si>
  <si>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</si>
  <si>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</si>
  <si>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</si>
  <si>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</si>
  <si>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</si>
  <si>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</si>
  <si>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</si>
  <si>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</si>
  <si>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</si>
  <si>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</si>
  <si>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</si>
  <si>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</si>
  <si>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</si>
  <si>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</si>
  <si>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</si>
  <si>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</si>
  <si>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</si>
  <si>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</si>
  <si>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</si>
  <si>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</si>
  <si>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</si>
  <si>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</si>
  <si>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</si>
  <si>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</si>
  <si>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</si>
  <si>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</si>
  <si>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</si>
  <si>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</si>
  <si>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</si>
  <si>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</si>
  <si>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</si>
  <si>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</si>
  <si>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</si>
  <si>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</si>
  <si>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</si>
  <si>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</si>
  <si>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</si>
  <si>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</si>
  <si>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</si>
  <si>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</si>
  <si>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</si>
  <si>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</si>
  <si>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</si>
  <si>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</si>
  <si>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</si>
  <si>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</si>
  <si>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</si>
  <si>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</si>
  <si>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</si>
  <si>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</si>
  <si>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</si>
  <si>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</si>
  <si>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</si>
  <si>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</si>
  <si>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</si>
  <si>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</si>
  <si>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</si>
  <si>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</si>
  <si>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</si>
  <si>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</si>
  <si>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</si>
  <si>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</si>
  <si>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</si>
  <si>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</si>
  <si>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</si>
  <si>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</si>
  <si>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</si>
  <si>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</si>
  <si>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</si>
  <si>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</si>
  <si>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</si>
  <si>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</si>
  <si>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</si>
  <si>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</si>
  <si>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</si>
  <si>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</si>
  <si>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</si>
  <si>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</si>
  <si>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</si>
  <si>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</si>
  <si>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</si>
  <si>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</si>
  <si>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</si>
  <si>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</si>
  <si>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</si>
  <si>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</si>
  <si>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</si>
  <si>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</si>
  <si>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</si>
  <si>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</si>
  <si>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</si>
  <si>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</si>
  <si>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</si>
  <si>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</si>
  <si>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</si>
  <si>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</si>
  <si>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</si>
  <si>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</si>
  <si>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</si>
  <si>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</si>
  <si>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</si>
  <si>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</si>
  <si>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</si>
  <si>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</si>
  <si>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</si>
  <si>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</si>
  <si>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</si>
  <si>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</si>
  <si>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</si>
  <si>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</si>
  <si>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</si>
  <si>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</si>
  <si>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</si>
  <si>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</si>
  <si>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</si>
  <si>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</si>
  <si>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</si>
  <si>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</si>
  <si>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</si>
  <si>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</si>
  <si>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</si>
  <si>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</si>
  <si>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</si>
  <si>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</si>
  <si>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</si>
  <si>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</si>
  <si>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</si>
  <si>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</si>
  <si>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</si>
  <si>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</si>
  <si>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</si>
  <si>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</si>
  <si>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</si>
  <si>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</si>
  <si>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</si>
  <si>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</si>
  <si>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</si>
  <si>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</si>
  <si>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</si>
  <si>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</si>
  <si>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</si>
  <si>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</si>
  <si>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</si>
  <si>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</si>
  <si>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</si>
  <si>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</si>
  <si>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</si>
  <si>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</si>
  <si>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</si>
  <si>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</si>
  <si>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</si>
  <si>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</si>
  <si>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</si>
  <si>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</si>
  <si>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</si>
  <si>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</si>
  <si>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</si>
  <si>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</si>
  <si>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</si>
  <si>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</si>
  <si>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</si>
  <si>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</si>
  <si>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</si>
  <si>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</si>
  <si>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</si>
  <si>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</si>
  <si>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</si>
  <si>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</si>
  <si>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</si>
  <si>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</si>
  <si>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</si>
  <si>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</si>
  <si>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</si>
  <si>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</si>
  <si>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</si>
  <si>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</si>
  <si>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</si>
  <si>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</si>
  <si>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</si>
  <si>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</si>
  <si>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</si>
  <si>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</si>
  <si>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</si>
  <si>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</si>
  <si>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</si>
  <si>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</si>
  <si>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</si>
  <si>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</si>
  <si>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</si>
  <si>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</si>
  <si>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</si>
  <si>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</si>
  <si>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</si>
  <si>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</si>
  <si>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</si>
  <si>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</si>
  <si>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</si>
  <si>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</si>
  <si>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</si>
  <si>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</si>
  <si>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</si>
  <si>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</si>
  <si>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</si>
  <si>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</si>
  <si>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</si>
  <si>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</si>
  <si>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</si>
  <si>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</si>
  <si>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</si>
  <si>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</si>
  <si>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</si>
  <si>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</si>
  <si>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</si>
  <si>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</si>
  <si>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</si>
  <si>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</si>
  <si>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</si>
  <si>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</si>
  <si>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</si>
  <si>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</si>
  <si>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</si>
  <si>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</si>
  <si>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</si>
  <si>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</si>
  <si>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</si>
  <si>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</si>
  <si>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</si>
  <si>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</si>
  <si>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</si>
  <si>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</si>
  <si>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</si>
  <si>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</si>
  <si>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</si>
  <si>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</si>
  <si>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</si>
  <si>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</si>
  <si>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</si>
  <si>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</si>
  <si>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</si>
  <si>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</si>
  <si>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</si>
  <si>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</si>
  <si>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</si>
  <si>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</si>
  <si>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</si>
  <si>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</si>
  <si>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</si>
  <si>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</si>
  <si>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</si>
  <si>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</si>
  <si>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</si>
  <si>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</si>
  <si>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</si>
  <si>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</si>
  <si>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</si>
  <si>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</si>
  <si>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</si>
  <si>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</si>
  <si>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</si>
  <si>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</si>
  <si>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</si>
  <si>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</si>
  <si>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</si>
  <si>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</si>
  <si>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</si>
  <si>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</si>
  <si>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</si>
  <si>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</si>
  <si>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</si>
  <si>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</si>
  <si>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</si>
  <si>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</si>
  <si>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</si>
  <si>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</si>
  <si>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</si>
  <si>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</si>
  <si>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</si>
  <si>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</si>
  <si>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</si>
  <si>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</si>
  <si>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</si>
  <si>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</si>
  <si>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</si>
  <si>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</si>
  <si>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</si>
  <si>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</si>
  <si>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</si>
  <si>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</si>
  <si>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</si>
  <si>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</si>
  <si>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</si>
  <si>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</si>
  <si>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</si>
  <si>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</si>
  <si>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</si>
  <si>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</si>
  <si>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</si>
  <si>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</si>
  <si>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</si>
  <si>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</si>
  <si>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</si>
  <si>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</si>
  <si>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</si>
  <si>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</si>
  <si>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</si>
  <si>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</si>
  <si>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</si>
  <si>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</si>
  <si>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</si>
  <si>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</si>
  <si>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</si>
  <si>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</si>
  <si>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</si>
  <si>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</si>
  <si>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</si>
  <si>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</si>
  <si>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</si>
  <si>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</si>
  <si>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</si>
  <si>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</si>
  <si>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</si>
  <si>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</si>
  <si>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</si>
  <si>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</si>
  <si>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</si>
  <si>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</si>
  <si>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</si>
  <si>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</si>
  <si>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</si>
  <si>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</si>
  <si>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</si>
  <si>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</si>
  <si>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</si>
  <si>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</si>
  <si>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</si>
  <si>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</si>
  <si>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</si>
  <si>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</si>
  <si>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</si>
  <si>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</si>
  <si>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</si>
  <si>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</si>
  <si>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</si>
  <si>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</si>
  <si>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</si>
  <si>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</si>
  <si>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</si>
  <si>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</si>
  <si>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</si>
  <si>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</si>
  <si>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</si>
  <si>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</si>
  <si>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</si>
  <si>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</si>
  <si>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</si>
  <si>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</si>
  <si>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</si>
  <si>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</si>
  <si>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</si>
  <si>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</si>
  <si>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</si>
  <si>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</si>
  <si>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</si>
  <si>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</si>
  <si>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</si>
  <si>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</si>
  <si>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</si>
  <si>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</si>
  <si>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</si>
  <si>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</si>
  <si>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</si>
  <si>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</si>
  <si>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</si>
  <si>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</si>
  <si>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</si>
  <si>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</si>
  <si>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</si>
  <si>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</si>
  <si>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</si>
  <si>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</si>
  <si>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</si>
  <si>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</si>
  <si>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</si>
  <si>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</si>
  <si>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</si>
  <si>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</si>
  <si>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</si>
  <si>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</si>
  <si>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</si>
  <si>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</si>
  <si>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</si>
  <si>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</si>
  <si>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</si>
  <si>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</si>
  <si>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</si>
  <si>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</si>
  <si>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</si>
  <si>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</si>
  <si>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</si>
  <si>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</si>
  <si>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</si>
  <si>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</si>
  <si>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</si>
  <si>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</si>
  <si>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</si>
  <si>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</si>
  <si>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</si>
  <si>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</si>
  <si>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</si>
  <si>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</si>
  <si>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</si>
  <si>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</si>
  <si>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</si>
  <si>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</si>
  <si>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</si>
  <si>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</si>
  <si>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</si>
  <si>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</si>
  <si>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</si>
  <si>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</si>
  <si>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</si>
  <si>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</si>
  <si>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</si>
  <si>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</si>
  <si>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</si>
  <si>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</si>
  <si>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</si>
  <si>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</si>
  <si>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</si>
  <si>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</si>
  <si>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</si>
  <si>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</si>
  <si>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</si>
  <si>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</si>
  <si>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</si>
  <si>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</si>
  <si>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</si>
  <si>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</si>
  <si>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</si>
  <si>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</si>
  <si>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</si>
  <si>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</si>
  <si>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</si>
  <si>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</si>
  <si>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</si>
  <si>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</si>
  <si>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</si>
  <si>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</si>
  <si>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</si>
  <si>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</si>
  <si>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</si>
  <si>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</si>
  <si>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</si>
  <si>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</si>
  <si>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</si>
  <si>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</si>
  <si>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</si>
  <si>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</si>
  <si>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</si>
  <si>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</si>
  <si>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</si>
  <si>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</si>
  <si>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</si>
  <si>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</si>
  <si>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</si>
  <si>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</si>
  <si>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</si>
  <si>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</si>
  <si>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</si>
  <si>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</si>
  <si>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</si>
  <si>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</si>
  <si>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</si>
  <si>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</si>
  <si>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</si>
  <si>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</si>
  <si>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</si>
  <si>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</si>
  <si>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</si>
  <si>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</si>
  <si>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</si>
  <si>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</si>
  <si>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</si>
  <si>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</si>
  <si>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</si>
  <si>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</si>
  <si>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</si>
  <si>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</si>
  <si>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</si>
  <si>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</si>
  <si>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</si>
  <si>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</si>
  <si>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</si>
  <si>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</si>
  <si>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</si>
  <si>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</si>
  <si>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</si>
  <si>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</si>
  <si>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</si>
  <si>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</si>
  <si>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</si>
  <si>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</si>
  <si>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</si>
  <si>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</si>
  <si>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</si>
  <si>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</si>
  <si>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</si>
  <si>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</si>
  <si>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</si>
  <si>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</si>
  <si>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</si>
  <si>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</si>
  <si>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</si>
  <si>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</si>
  <si>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</si>
  <si>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</si>
  <si>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</si>
  <si>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</si>
  <si>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</si>
  <si>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</si>
  <si>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</si>
  <si>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</si>
  <si>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</si>
  <si>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</si>
  <si>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</si>
  <si>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</si>
  <si>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</si>
  <si>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</si>
  <si>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</si>
  <si>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</si>
  <si>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</si>
  <si>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</si>
  <si>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</si>
  <si>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</si>
  <si>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</si>
  <si>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</si>
  <si>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</si>
  <si>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</si>
  <si>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</si>
  <si>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</si>
  <si>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</si>
  <si>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</si>
  <si>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</si>
  <si>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</si>
  <si>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</si>
  <si>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</si>
  <si>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</si>
  <si>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</si>
  <si>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</si>
  <si>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</si>
  <si>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</si>
  <si>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</si>
  <si>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</si>
  <si>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</si>
  <si>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</si>
  <si>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</si>
  <si>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</si>
  <si>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</si>
  <si>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</si>
  <si>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</si>
  <si>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</si>
  <si>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</si>
  <si>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</si>
  <si>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</si>
  <si>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</si>
  <si>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</si>
  <si>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</si>
  <si>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</si>
  <si>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</si>
  <si>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</si>
  <si>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</si>
  <si>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</si>
  <si>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</si>
  <si>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</si>
  <si>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</si>
  <si>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</si>
  <si>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</si>
  <si>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</si>
  <si>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</si>
  <si>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</si>
  <si>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</si>
  <si>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</si>
  <si>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</si>
  <si>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</si>
  <si>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</si>
  <si>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</si>
  <si>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</si>
  <si>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</si>
  <si>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</si>
  <si>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</si>
  <si>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</si>
  <si>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</si>
  <si>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</si>
  <si>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</si>
  <si>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</si>
  <si>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</si>
  <si>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</si>
  <si>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</si>
  <si>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</si>
  <si>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</si>
  <si>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</si>
  <si>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</si>
  <si>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</si>
  <si>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</si>
  <si>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</si>
  <si>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</si>
  <si>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</si>
  <si>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</si>
  <si>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</si>
  <si>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</si>
  <si>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</si>
  <si>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</si>
  <si>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</si>
  <si>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</si>
  <si>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</si>
  <si>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</si>
  <si>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</si>
  <si>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</si>
  <si>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</si>
  <si>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</si>
  <si>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</si>
  <si>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</si>
  <si>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</si>
  <si>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</si>
  <si>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</si>
  <si>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</si>
  <si>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</si>
  <si>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</si>
  <si>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</si>
  <si>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</si>
  <si>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</si>
  <si>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</si>
  <si>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</si>
  <si>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</si>
  <si>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</si>
  <si>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</si>
  <si>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</si>
  <si>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</si>
  <si>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</si>
  <si>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</si>
  <si>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</si>
  <si>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</si>
  <si>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</si>
  <si>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</si>
  <si>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</si>
  <si>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</si>
  <si>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</si>
  <si>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</si>
  <si>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</si>
  <si>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</si>
  <si>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</si>
  <si>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</si>
  <si>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</si>
  <si>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</si>
  <si>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</si>
  <si>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</si>
  <si>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</si>
  <si>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</si>
  <si>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</si>
  <si>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</si>
  <si>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</si>
  <si>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</si>
  <si>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</si>
  <si>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</si>
  <si>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</si>
  <si>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</si>
  <si>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</si>
  <si>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</si>
  <si>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</si>
  <si>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</si>
  <si>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</si>
  <si>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</si>
  <si>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</si>
  <si>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</si>
  <si>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</si>
  <si>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</si>
  <si>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</si>
  <si>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</si>
  <si>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</si>
  <si>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</si>
  <si>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</si>
  <si>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</si>
  <si>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</si>
  <si>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</si>
  <si>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</si>
  <si>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</si>
  <si>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</si>
  <si>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</si>
  <si>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</si>
  <si>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</si>
  <si>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</si>
  <si>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</si>
  <si>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</si>
  <si>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</si>
  <si>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</si>
  <si>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</si>
  <si>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</si>
  <si>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</si>
  <si>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</si>
  <si>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</si>
  <si>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</si>
  <si>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</si>
  <si>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</si>
  <si>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</si>
  <si>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</si>
  <si>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</si>
  <si>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</si>
  <si>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</si>
  <si>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</si>
  <si>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</si>
  <si>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</si>
  <si>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</si>
  <si>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</si>
  <si>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</si>
  <si>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</si>
  <si>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</si>
  <si>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</si>
  <si>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</si>
  <si>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</si>
  <si>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</si>
  <si>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</si>
  <si>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</si>
  <si>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</si>
  <si>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</si>
  <si>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</si>
  <si>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</si>
  <si>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</si>
  <si>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</si>
  <si>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</si>
  <si>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</si>
  <si>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</si>
  <si>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</si>
  <si>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</si>
  <si>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</si>
  <si>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</si>
  <si>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</si>
  <si>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</si>
  <si>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</si>
  <si>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</si>
  <si>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</si>
  <si>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</si>
  <si>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</si>
  <si>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</si>
  <si>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</si>
  <si>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</si>
  <si>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</si>
  <si>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</si>
  <si>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</si>
  <si>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</si>
  <si>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</si>
  <si>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</si>
  <si>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</si>
  <si>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</si>
  <si>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</si>
  <si>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</si>
  <si>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</si>
  <si>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</si>
  <si>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</si>
  <si>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</si>
  <si>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</si>
  <si>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</si>
  <si>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</si>
  <si>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</si>
  <si>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</si>
  <si>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</si>
  <si>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</si>
  <si>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</si>
  <si>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</si>
  <si>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</si>
  <si>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</si>
  <si>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</si>
  <si>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</si>
  <si>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</si>
  <si>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</si>
  <si>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</si>
  <si>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</si>
  <si>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</si>
  <si>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</si>
  <si>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</si>
  <si>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</si>
  <si>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</si>
  <si>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</si>
  <si>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</si>
  <si>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</si>
  <si>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</si>
  <si>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</si>
  <si>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</si>
  <si>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</si>
  <si>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</si>
  <si>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</si>
  <si>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</si>
  <si>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</si>
  <si>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</si>
  <si>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</si>
  <si>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</si>
  <si>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</si>
  <si>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</si>
  <si>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</si>
  <si>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</si>
  <si>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</si>
  <si>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</si>
  <si>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</si>
  <si>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</si>
  <si>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</si>
  <si>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</si>
  <si>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</si>
  <si>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</si>
  <si>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</si>
  <si>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</si>
  <si>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</si>
  <si>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</si>
  <si>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</si>
  <si>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</si>
  <si>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</si>
  <si>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</si>
  <si>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</si>
  <si>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</si>
  <si>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</si>
  <si>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</si>
  <si>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</si>
  <si>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</si>
  <si>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</si>
  <si>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</si>
  <si>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</si>
  <si>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</si>
  <si>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</si>
  <si>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</si>
  <si>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</si>
  <si>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</si>
  <si>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</si>
  <si>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</si>
  <si>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</si>
  <si>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</si>
  <si>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</si>
  <si>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</si>
  <si>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</si>
  <si>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</si>
  <si>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</si>
  <si>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</si>
  <si>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</si>
  <si>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</si>
  <si>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</si>
  <si>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</si>
  <si>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</si>
  <si>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</si>
  <si>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</si>
  <si>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</si>
  <si>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</si>
  <si>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</si>
  <si>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</si>
  <si>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</si>
  <si>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</si>
  <si>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</si>
  <si>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</si>
  <si>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</si>
  <si>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</si>
  <si>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</si>
  <si>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</si>
  <si>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</si>
  <si>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</si>
  <si>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</si>
  <si>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</si>
  <si>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</si>
  <si>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</si>
  <si>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</si>
  <si>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</si>
  <si>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</si>
  <si>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</si>
  <si>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</si>
  <si>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</si>
  <si>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</si>
  <si>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</si>
  <si>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</si>
  <si>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</si>
  <si>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</si>
  <si>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</si>
  <si>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</si>
  <si>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</si>
  <si>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</si>
  <si>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</si>
  <si>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</si>
  <si>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</si>
  <si>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</si>
  <si>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</si>
  <si>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</si>
  <si>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</si>
  <si>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</si>
  <si>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</si>
  <si>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</si>
  <si>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</si>
  <si>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</si>
  <si>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</si>
  <si>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</si>
  <si>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</si>
  <si>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</si>
  <si>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</si>
  <si>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</si>
  <si>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</si>
  <si>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</si>
  <si>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</si>
  <si>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</si>
  <si>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</si>
  <si>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</si>
  <si>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</si>
  <si>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</si>
  <si>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</si>
  <si>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</si>
  <si>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</si>
  <si>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</si>
  <si>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</si>
  <si>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</si>
  <si>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</si>
  <si>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</si>
  <si>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</si>
  <si>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</si>
  <si>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</si>
  <si>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</si>
  <si>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</si>
  <si>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</si>
  <si>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</si>
  <si>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</si>
  <si>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</si>
  <si>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</si>
  <si>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</si>
  <si>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</si>
  <si>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</si>
  <si>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</si>
  <si>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</si>
  <si>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</si>
  <si>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</si>
  <si>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</si>
  <si>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</si>
  <si>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</si>
  <si>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</si>
  <si>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</si>
  <si>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</si>
  <si>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</si>
  <si>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</si>
  <si>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</si>
  <si>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</si>
  <si>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</si>
  <si>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</si>
  <si>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</si>
  <si>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</si>
  <si>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</si>
  <si>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</si>
  <si>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</si>
  <si>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</si>
  <si>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</si>
  <si>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</si>
  <si>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</si>
  <si>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</si>
  <si>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</si>
  <si>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</si>
  <si>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</si>
  <si>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</si>
  <si>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</si>
  <si>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</si>
  <si>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</si>
  <si>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</si>
  <si>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</si>
  <si>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</si>
  <si>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</si>
  <si>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</si>
  <si>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</si>
  <si>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</si>
  <si>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</si>
  <si>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</si>
  <si>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</si>
  <si>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</si>
  <si>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</si>
  <si>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</si>
  <si>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</si>
  <si>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</si>
  <si>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</si>
  <si>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</si>
  <si>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</si>
  <si>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</si>
  <si>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</si>
  <si>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</si>
  <si>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</si>
  <si>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</si>
  <si>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</si>
  <si>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</si>
  <si>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</si>
  <si>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</si>
  <si>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</si>
  <si>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</si>
  <si>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</si>
  <si>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</si>
  <si>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</si>
  <si>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</si>
  <si>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</si>
  <si>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</si>
  <si>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</si>
  <si>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</si>
  <si>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</si>
  <si>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</si>
  <si>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</si>
  <si>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</si>
  <si>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</si>
  <si>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</si>
  <si>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</si>
  <si>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</si>
  <si>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</si>
  <si>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</si>
  <si>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</si>
  <si>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</si>
  <si>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</si>
  <si>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</si>
  <si>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</si>
  <si>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</si>
  <si>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</si>
  <si>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</si>
  <si>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</si>
  <si>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</si>
  <si>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</si>
  <si>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</si>
  <si>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</si>
  <si>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</si>
  <si>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</si>
  <si>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</si>
  <si>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</si>
  <si>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</si>
  <si>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</si>
  <si>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</si>
  <si>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</si>
  <si>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</si>
  <si>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</si>
  <si>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</si>
  <si>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</si>
  <si>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</si>
  <si>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</si>
  <si>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</si>
  <si>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</si>
  <si>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</si>
  <si>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</si>
  <si>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</si>
  <si>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</si>
  <si>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</si>
  <si>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</si>
  <si>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</si>
  <si>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</si>
  <si>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</si>
  <si>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</si>
  <si>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</si>
  <si>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</si>
  <si>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</si>
  <si>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</si>
  <si>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</si>
  <si>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</si>
  <si>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</si>
  <si>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</si>
  <si>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</si>
  <si>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</si>
  <si>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</si>
  <si>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</si>
  <si>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</si>
  <si>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</si>
  <si>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</si>
  <si>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</si>
  <si>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</si>
  <si>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</si>
  <si>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</si>
  <si>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</si>
  <si>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</si>
  <si>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</si>
  <si>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</si>
  <si>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</si>
  <si>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</si>
  <si>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</si>
  <si>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</si>
  <si>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</si>
  <si>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</si>
  <si>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</si>
  <si>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</si>
  <si>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</si>
  <si>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</si>
  <si>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</si>
  <si>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</si>
  <si>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</si>
  <si>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</si>
  <si>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</si>
  <si>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</si>
  <si>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</si>
  <si>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</si>
  <si>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</si>
  <si>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</si>
  <si>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</si>
  <si>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</si>
  <si>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</si>
  <si>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</si>
  <si>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</si>
  <si>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</si>
  <si>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</si>
  <si>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</si>
  <si>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</si>
  <si>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</si>
  <si>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</si>
  <si>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</si>
  <si>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</si>
  <si>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</si>
  <si>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</si>
  <si>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</si>
  <si>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</si>
  <si>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</si>
  <si>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</si>
  <si>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</si>
  <si>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</si>
  <si>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</si>
  <si>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</si>
  <si>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</si>
  <si>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</si>
  <si>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</si>
  <si>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</si>
  <si>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</si>
  <si>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</si>
  <si>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</si>
  <si>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</si>
  <si>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</si>
  <si>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</si>
  <si>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</si>
  <si>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</si>
  <si>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</si>
  <si>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</si>
  <si>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</si>
  <si>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</si>
  <si>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</si>
  <si>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</si>
  <si>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</si>
  <si>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</si>
  <si>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</si>
  <si>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</si>
  <si>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</si>
  <si>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</si>
  <si>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</si>
  <si>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</si>
  <si>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</si>
  <si>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</si>
  <si>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</si>
  <si>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</si>
  <si>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</si>
  <si>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</si>
  <si>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</si>
  <si>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</si>
  <si>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</si>
  <si>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</si>
  <si>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</si>
  <si>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</si>
  <si>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</si>
  <si>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</si>
  <si>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</si>
  <si>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</si>
  <si>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</si>
  <si>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</si>
  <si>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</si>
  <si>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</si>
  <si>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</si>
  <si>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</si>
  <si>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</si>
  <si>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</si>
  <si>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</si>
  <si>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</si>
  <si>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</si>
  <si>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</si>
  <si>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</si>
  <si>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</si>
  <si>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</si>
  <si>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</si>
  <si>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</si>
  <si>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</si>
  <si>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</si>
  <si>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</si>
  <si>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</si>
  <si>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</si>
  <si>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</si>
  <si>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</si>
  <si>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</si>
  <si>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</si>
  <si>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</si>
  <si>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</si>
  <si>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</si>
  <si>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</si>
  <si>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</si>
  <si>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</si>
  <si>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</si>
  <si>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</si>
  <si>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</si>
  <si>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</si>
  <si>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</si>
  <si>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</si>
  <si>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</si>
  <si>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</si>
  <si>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</si>
  <si>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</si>
  <si>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</si>
  <si>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</si>
  <si>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</si>
  <si>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</si>
  <si>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</si>
  <si>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</si>
  <si>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</si>
  <si>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</si>
  <si>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</si>
  <si>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</si>
  <si>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</si>
  <si>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</si>
  <si>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</si>
  <si>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</si>
  <si>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</si>
  <si>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</si>
  <si>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</si>
  <si>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</si>
  <si>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</si>
  <si>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</si>
  <si>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</si>
  <si>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</si>
  <si>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</si>
  <si>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</si>
  <si>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</si>
  <si>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</si>
  <si>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</si>
  <si>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</si>
  <si>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</si>
  <si>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</si>
  <si>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</si>
  <si>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</si>
  <si>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</si>
  <si>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</si>
  <si>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</si>
  <si>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</si>
  <si>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</si>
  <si>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</si>
  <si>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</si>
  <si>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</si>
  <si>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</si>
  <si>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</si>
  <si>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</si>
  <si>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</si>
  <si>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</si>
  <si>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</si>
  <si>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</si>
  <si>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</si>
  <si>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</si>
  <si>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</si>
  <si>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</si>
  <si>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</si>
  <si>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</si>
  <si>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</si>
  <si>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</si>
  <si>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</si>
  <si>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</si>
  <si>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</si>
  <si>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</si>
  <si>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</si>
  <si>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</si>
  <si>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</si>
  <si>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</si>
  <si>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</si>
  <si>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</si>
  <si>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</si>
  <si>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</si>
  <si>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</si>
  <si>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</si>
  <si>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</si>
  <si>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</si>
  <si>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</si>
  <si>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</si>
  <si>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</si>
  <si>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</si>
  <si>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</si>
  <si>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</si>
  <si>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</si>
  <si>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</si>
  <si>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</si>
  <si>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</si>
  <si>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</si>
  <si>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</si>
  <si>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</si>
  <si>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</si>
  <si>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</si>
  <si>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</si>
  <si>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</si>
  <si>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</si>
  <si>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</si>
  <si>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</si>
  <si>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</si>
  <si>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</si>
  <si>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</si>
  <si>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</si>
  <si>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</si>
  <si>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</si>
  <si>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</si>
  <si>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</si>
  <si>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</si>
  <si>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</si>
  <si>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</si>
  <si>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</si>
  <si>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</si>
  <si>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</si>
  <si>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</si>
  <si>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</si>
  <si>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</si>
  <si>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</si>
  <si>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</si>
  <si>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</si>
  <si>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</si>
  <si>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</si>
  <si>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</si>
  <si>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</si>
  <si>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</si>
  <si>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</si>
  <si>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</si>
  <si>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</si>
  <si>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</si>
  <si>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</si>
  <si>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</si>
  <si>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</si>
  <si>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</si>
  <si>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</si>
  <si>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</si>
  <si>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</si>
  <si>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</si>
  <si>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</si>
  <si>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</si>
  <si>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</si>
  <si>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</si>
  <si>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</si>
  <si>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</si>
  <si>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</si>
  <si>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</si>
  <si>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</si>
  <si>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</si>
  <si>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</si>
  <si>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</si>
  <si>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</si>
  <si>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</si>
  <si>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</si>
  <si>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</si>
  <si>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</si>
  <si>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</si>
  <si>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</si>
  <si>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</si>
  <si>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</si>
  <si>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</si>
  <si>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</si>
  <si>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</si>
  <si>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</si>
  <si>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</si>
  <si>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</si>
  <si>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</si>
  <si>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</si>
  <si>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</si>
  <si>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</si>
  <si>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</si>
  <si>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</si>
  <si>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</si>
  <si>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</si>
  <si>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</si>
  <si>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</si>
  <si>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</si>
  <si>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</si>
  <si>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</si>
  <si>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</si>
  <si>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</si>
  <si>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</si>
  <si>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</si>
  <si>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</si>
  <si>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</si>
  <si>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</si>
  <si>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</si>
  <si>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</si>
  <si>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</si>
  <si>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</si>
  <si>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</si>
  <si>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</si>
  <si>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</si>
  <si>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</si>
  <si>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</si>
  <si>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</si>
  <si>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</si>
  <si>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</si>
  <si>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</si>
  <si>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</si>
  <si>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</si>
  <si>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</si>
  <si>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</si>
  <si>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</si>
  <si>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</si>
  <si>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</si>
  <si>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</si>
  <si>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</si>
  <si>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</si>
  <si>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</si>
  <si>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</si>
  <si>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</si>
  <si>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</si>
  <si>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</si>
  <si>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</si>
  <si>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</si>
  <si>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</si>
  <si>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</si>
  <si>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</si>
  <si>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</si>
  <si>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</si>
  <si>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</si>
  <si>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</si>
  <si>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</si>
  <si>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</si>
  <si>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</si>
  <si>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</si>
  <si>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</si>
  <si>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</si>
  <si>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</si>
  <si>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</si>
  <si>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</si>
  <si>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</si>
  <si>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</si>
  <si>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</si>
  <si>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</si>
  <si>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</si>
  <si>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</si>
  <si>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</si>
  <si>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</si>
  <si>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</si>
  <si>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</si>
  <si>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</si>
  <si>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</si>
  <si>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</si>
  <si>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</si>
  <si>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</si>
  <si>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</si>
  <si>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</si>
  <si>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</si>
  <si>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</si>
  <si>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</si>
  <si>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</si>
  <si>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</si>
  <si>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</si>
  <si>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</si>
  <si>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</si>
  <si>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</si>
  <si>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</si>
  <si>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</si>
  <si>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</si>
  <si>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</si>
  <si>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</si>
  <si>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</si>
  <si>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</si>
  <si>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</si>
  <si>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</si>
  <si>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</si>
  <si>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</si>
  <si>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</si>
  <si>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</si>
  <si>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</si>
  <si>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</si>
  <si>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</si>
  <si>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</si>
  <si>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</si>
  <si>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</si>
  <si>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</si>
  <si>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</si>
  <si>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</si>
  <si>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</si>
  <si>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</si>
  <si>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</si>
  <si>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</si>
  <si>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</si>
  <si>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</si>
  <si>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</si>
  <si>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</si>
  <si>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</si>
  <si>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</si>
  <si>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</si>
  <si>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</si>
  <si>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</si>
  <si>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</si>
  <si>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</si>
  <si>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</si>
  <si>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</si>
  <si>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</si>
  <si>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</si>
  <si>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</si>
  <si>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</si>
  <si>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</si>
  <si>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</si>
  <si>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</si>
  <si>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</si>
  <si>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</si>
  <si>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</si>
  <si>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</si>
  <si>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</si>
  <si>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</si>
  <si>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</si>
  <si>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</si>
  <si>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</si>
  <si>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</si>
  <si>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</si>
  <si>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</si>
  <si>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</si>
  <si>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</si>
  <si>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</si>
  <si>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</si>
  <si>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</si>
  <si>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</si>
  <si>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</si>
  <si>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</si>
  <si>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</si>
  <si>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</si>
  <si>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</si>
  <si>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</si>
  <si>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</si>
  <si>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</si>
  <si>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</si>
  <si>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</si>
  <si>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</si>
  <si>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</si>
  <si>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</si>
  <si>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</si>
  <si>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</si>
  <si>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</si>
  <si>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</si>
  <si>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</si>
  <si>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</si>
  <si>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</si>
  <si>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</si>
  <si>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</si>
  <si>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</si>
  <si>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</si>
  <si>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</si>
  <si>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</si>
  <si>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</si>
  <si>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</si>
  <si>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</si>
  <si>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</si>
  <si>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</si>
  <si>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</si>
  <si>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</si>
  <si>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</si>
  <si>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</si>
  <si>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</si>
  <si>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</si>
  <si>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</si>
  <si>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</si>
  <si>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</si>
  <si>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</si>
  <si>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</si>
  <si>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</si>
  <si>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</si>
  <si>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</si>
  <si>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</si>
  <si>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</si>
  <si>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</si>
  <si>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</si>
  <si>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</si>
  <si>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</si>
  <si>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</si>
  <si>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</si>
  <si>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</si>
  <si>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</si>
  <si>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</si>
  <si>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</si>
  <si>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</si>
  <si>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</si>
  <si>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</si>
  <si>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</si>
  <si>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</si>
  <si>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</si>
  <si>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</si>
  <si>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</si>
  <si>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</si>
  <si>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</si>
  <si>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</si>
  <si>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</si>
  <si>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</si>
  <si>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</si>
  <si>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</si>
  <si>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</si>
  <si>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</si>
  <si>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</si>
  <si>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</si>
  <si>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</si>
  <si>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</si>
  <si>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</si>
  <si>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</si>
  <si>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</si>
  <si>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</si>
  <si>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</si>
  <si>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</si>
  <si>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</si>
  <si>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</si>
  <si>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</si>
  <si>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</si>
  <si>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</si>
  <si>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</si>
  <si>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</si>
  <si>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</si>
  <si>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</si>
  <si>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</si>
  <si>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</si>
  <si>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</si>
  <si>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</si>
  <si>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</si>
  <si>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</si>
  <si>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</si>
  <si>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</si>
  <si>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</si>
  <si>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</si>
  <si>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</si>
  <si>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</si>
  <si>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</si>
  <si>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</si>
  <si>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</si>
  <si>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</si>
  <si>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</si>
  <si>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</si>
  <si>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</si>
  <si>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</si>
  <si>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</si>
  <si>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</si>
  <si>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</si>
  <si>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</si>
  <si>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</si>
  <si>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</si>
  <si>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</si>
  <si>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</si>
  <si>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</si>
  <si>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</si>
  <si>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</si>
  <si>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</si>
  <si>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</si>
  <si>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</si>
  <si>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</si>
  <si>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</si>
  <si>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</si>
  <si>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</si>
  <si>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</si>
  <si>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</si>
  <si>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</si>
  <si>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</si>
  <si>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</si>
  <si>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</si>
  <si>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</si>
  <si>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</si>
  <si>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</si>
  <si>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</si>
  <si>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</si>
  <si>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</si>
  <si>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</si>
  <si>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</si>
  <si>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</si>
  <si>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</si>
  <si>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</si>
  <si>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</si>
  <si>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</si>
  <si>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</si>
  <si>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</si>
  <si>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</si>
  <si>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</si>
  <si>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</si>
  <si>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</si>
  <si>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</si>
  <si>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</si>
  <si>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</si>
  <si>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</si>
  <si>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</si>
  <si>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</si>
  <si>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</si>
  <si>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</si>
  <si>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</si>
  <si>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</si>
  <si>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</si>
  <si>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</si>
  <si>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</si>
  <si>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</si>
  <si>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</si>
  <si>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</si>
  <si>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</si>
  <si>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</si>
  <si>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</si>
  <si>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</si>
  <si>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</si>
  <si>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</si>
  <si>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</si>
  <si>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</si>
  <si>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</si>
  <si>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</si>
  <si>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</si>
  <si>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</si>
  <si>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</si>
  <si>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</si>
  <si>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</si>
  <si>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</si>
  <si>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</si>
  <si>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</si>
  <si>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</si>
  <si>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</si>
  <si>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</si>
  <si>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</si>
  <si>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</si>
  <si>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</si>
  <si>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</si>
  <si>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</si>
  <si>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</si>
  <si>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</si>
  <si>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</si>
  <si>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</si>
  <si>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</si>
  <si>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</si>
  <si>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</si>
  <si>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</si>
  <si>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</si>
  <si>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</si>
  <si>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</si>
  <si>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</si>
  <si>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</si>
  <si>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</si>
  <si>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</si>
  <si>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</si>
  <si>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</si>
  <si>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</si>
  <si>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</si>
  <si>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</si>
  <si>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</si>
  <si>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</si>
  <si>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</si>
  <si>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</si>
  <si>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</si>
  <si>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</si>
  <si>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</si>
  <si>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</si>
  <si>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</si>
  <si>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</si>
  <si>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</si>
  <si>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</si>
  <si>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</si>
  <si>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</si>
  <si>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</si>
  <si>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</si>
  <si>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</si>
  <si>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</si>
  <si>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</si>
  <si>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</si>
  <si>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</si>
  <si>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</si>
  <si>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</si>
  <si>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</si>
  <si>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</si>
  <si>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</si>
  <si>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</si>
  <si>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</si>
  <si>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</si>
  <si>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</si>
  <si>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</si>
  <si>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</si>
  <si>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</si>
  <si>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</si>
  <si>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</si>
  <si>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</si>
  <si>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</si>
  <si>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</si>
  <si>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</si>
  <si>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</si>
  <si>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</si>
  <si>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</si>
  <si>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</si>
  <si>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</si>
  <si>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</si>
  <si>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</si>
  <si>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</si>
  <si>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</si>
  <si>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</si>
  <si>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</si>
  <si>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</si>
  <si>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</si>
  <si>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</si>
  <si>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</si>
  <si>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</si>
  <si>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</si>
  <si>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</si>
  <si>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</si>
  <si>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</si>
  <si>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</si>
  <si>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</si>
  <si>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</si>
  <si>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</si>
  <si>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</si>
  <si>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</si>
  <si>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</si>
  <si>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</si>
  <si>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</si>
  <si>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</si>
  <si>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</si>
  <si>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</si>
  <si>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</si>
  <si>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</si>
  <si>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</si>
  <si>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</si>
  <si>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</si>
  <si>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</si>
  <si>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</si>
  <si>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</si>
  <si>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</si>
  <si>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</si>
  <si>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</si>
  <si>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</si>
  <si>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</si>
  <si>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</si>
  <si>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</si>
  <si>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</si>
  <si>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</si>
  <si>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</si>
  <si>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</si>
  <si>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</si>
  <si>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</si>
  <si>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</si>
  <si>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</si>
  <si>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</si>
  <si>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</si>
  <si>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</si>
  <si>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</si>
  <si>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</si>
  <si>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</si>
  <si>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</si>
  <si>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</si>
  <si>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</si>
  <si>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</si>
  <si>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</si>
  <si>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</si>
  <si>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</si>
  <si>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</si>
  <si>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</si>
  <si>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</si>
  <si>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</si>
  <si>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</si>
  <si>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</si>
  <si>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</si>
  <si>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</si>
  <si>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</si>
  <si>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</si>
  <si>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</si>
  <si>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</si>
  <si>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</si>
  <si>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</si>
  <si>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</si>
  <si>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</si>
  <si>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</si>
  <si>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</si>
  <si>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</si>
  <si>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</si>
  <si>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</si>
  <si>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</si>
  <si>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</si>
  <si>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</si>
  <si>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</si>
  <si>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</si>
  <si>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</si>
  <si>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</si>
  <si>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</si>
  <si>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</si>
  <si>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</si>
  <si>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</si>
  <si>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</si>
  <si>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</si>
  <si>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</si>
  <si>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</si>
  <si>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</si>
  <si>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</si>
  <si>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</si>
  <si>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</si>
  <si>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</si>
  <si>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</si>
  <si>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</si>
  <si>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</si>
  <si>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</si>
  <si>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</si>
  <si>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</si>
  <si>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</si>
  <si>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</si>
  <si>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</si>
  <si>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</si>
  <si>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</si>
  <si>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</si>
  <si>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</si>
  <si>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</si>
  <si>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</si>
  <si>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</si>
  <si>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</si>
  <si>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</si>
  <si>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</si>
  <si>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</si>
  <si>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</si>
  <si>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</si>
  <si>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</si>
  <si>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</si>
  <si>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</si>
  <si>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</si>
  <si>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</si>
  <si>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</si>
  <si>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</si>
  <si>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</si>
  <si>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</si>
  <si>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</si>
  <si>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</si>
  <si>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</si>
  <si>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</si>
  <si>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</si>
  <si>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</si>
  <si>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</si>
  <si>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</si>
  <si>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</si>
  <si>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</si>
  <si>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</si>
  <si>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</si>
  <si>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</si>
  <si>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</si>
  <si>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</si>
  <si>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</si>
  <si>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</si>
  <si>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</si>
  <si>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</si>
  <si>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</si>
  <si>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</si>
  <si>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</si>
  <si>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</si>
  <si>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</si>
  <si>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</si>
  <si>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</si>
  <si>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</si>
  <si>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</si>
  <si>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</si>
  <si>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</si>
  <si>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</si>
  <si>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</si>
  <si>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</si>
  <si>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</si>
  <si>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</si>
  <si>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</si>
  <si>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</si>
  <si>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</si>
  <si>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</si>
  <si>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</si>
  <si>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</si>
  <si>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</si>
  <si>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</si>
  <si>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</si>
  <si>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</si>
  <si>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</si>
  <si>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</si>
  <si>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</si>
  <si>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</si>
  <si>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</si>
  <si>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</si>
  <si>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</si>
  <si>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</si>
  <si>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</si>
  <si>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</si>
  <si>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</si>
  <si>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</si>
  <si>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</si>
  <si>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</si>
  <si>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</si>
  <si>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</si>
  <si>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</si>
  <si>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</si>
  <si>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</si>
  <si>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</si>
  <si>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</si>
  <si>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</si>
  <si>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</si>
  <si>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</si>
  <si>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</si>
  <si>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</si>
  <si>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</si>
  <si>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</si>
  <si>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</si>
  <si>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</si>
  <si>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</si>
  <si>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</si>
  <si>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</si>
  <si>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</si>
  <si>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</si>
  <si>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</si>
  <si>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</si>
  <si>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</si>
  <si>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</si>
  <si>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</si>
  <si>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</si>
  <si>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</si>
  <si>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</si>
  <si>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</si>
  <si>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</si>
  <si>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</si>
  <si>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</si>
  <si>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</si>
  <si>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</si>
  <si>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</si>
  <si>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</si>
  <si>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</si>
  <si>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</si>
  <si>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</si>
  <si>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</si>
  <si>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</si>
  <si>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</si>
  <si>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</si>
  <si>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</si>
  <si>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</si>
  <si>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</si>
  <si>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</si>
  <si>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</si>
  <si>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</si>
  <si>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</si>
  <si>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</si>
  <si>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</si>
  <si>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</si>
  <si>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</si>
  <si>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</si>
  <si>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</si>
  <si>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</si>
  <si>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</si>
  <si>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</si>
  <si>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</si>
  <si>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</si>
  <si>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</si>
  <si>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</si>
  <si>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</si>
  <si>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</si>
  <si>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</si>
  <si>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</si>
  <si>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</si>
  <si>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</si>
  <si>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</si>
  <si>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</si>
  <si>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</si>
  <si>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</si>
  <si>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</si>
  <si>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</si>
  <si>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</si>
  <si>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</si>
  <si>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</si>
  <si>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</si>
  <si>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</si>
  <si>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</si>
  <si>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</si>
  <si>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</si>
  <si>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</si>
  <si>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</si>
  <si>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</si>
  <si>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</si>
  <si>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</si>
  <si>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</si>
  <si>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</si>
  <si>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</si>
  <si>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</si>
  <si>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</si>
  <si>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</si>
  <si>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</si>
  <si>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</si>
  <si>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</si>
  <si>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</si>
  <si>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</si>
  <si>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</si>
  <si>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</si>
  <si>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</si>
  <si>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</si>
  <si>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</si>
  <si>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</si>
  <si>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</si>
  <si>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</si>
  <si>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</si>
  <si>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</si>
  <si>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</si>
  <si>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</si>
  <si>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</si>
  <si>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</si>
  <si>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</si>
  <si>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</si>
  <si>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</si>
  <si>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</si>
  <si>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</si>
  <si>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</si>
  <si>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</si>
  <si>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</si>
  <si>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</si>
  <si>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</si>
  <si>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</si>
  <si>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</si>
  <si>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</si>
  <si>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</si>
  <si>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</si>
  <si>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</si>
  <si>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</si>
  <si>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</si>
  <si>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</si>
  <si>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</si>
  <si>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</si>
  <si>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</si>
  <si>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</si>
  <si>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</si>
  <si>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</si>
  <si>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</si>
  <si>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</si>
  <si>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</si>
  <si>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</si>
  <si>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</si>
  <si>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</si>
  <si>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</si>
  <si>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</si>
  <si>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</si>
  <si>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</si>
  <si>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</si>
  <si>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</si>
  <si>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</si>
  <si>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</si>
  <si>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</si>
  <si>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</si>
  <si>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</si>
  <si>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</si>
  <si>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</si>
  <si>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</si>
  <si>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</si>
  <si>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</si>
  <si>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</si>
  <si>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</si>
  <si>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</si>
  <si>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</si>
  <si>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</si>
  <si>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</si>
  <si>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</si>
  <si>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</si>
  <si>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</si>
  <si>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</si>
  <si>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</si>
  <si>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</si>
  <si>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</si>
  <si>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</si>
  <si>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</si>
  <si>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</si>
  <si>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</si>
  <si>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</si>
  <si>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</si>
  <si>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</si>
  <si>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</si>
  <si>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</si>
  <si>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</si>
  <si>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</si>
  <si>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</si>
  <si>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</si>
  <si>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</si>
  <si>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</si>
  <si>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</si>
  <si>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</si>
  <si>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</si>
  <si>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</si>
  <si>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</si>
  <si>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</si>
  <si>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</si>
  <si>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</si>
  <si>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</si>
  <si>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</si>
  <si>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</si>
  <si>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</si>
  <si>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</si>
  <si>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</si>
  <si>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</si>
  <si>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</si>
  <si>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</si>
  <si>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</si>
  <si>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</si>
  <si>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</si>
  <si>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</si>
  <si>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</si>
  <si>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</si>
  <si>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</si>
  <si>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</si>
  <si>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</si>
  <si>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</si>
  <si>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</si>
  <si>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</si>
  <si>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</si>
  <si>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</si>
  <si>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</si>
  <si>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</si>
  <si>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</si>
  <si>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</si>
  <si>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</si>
  <si>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</si>
  <si>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</si>
  <si>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</si>
  <si>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</si>
  <si>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</si>
  <si>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</si>
  <si>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</si>
  <si>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</si>
  <si>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</si>
  <si>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</si>
  <si>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</si>
  <si>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</si>
  <si>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</si>
  <si>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</si>
  <si>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</si>
  <si>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</si>
  <si>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</si>
  <si>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</si>
  <si>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</si>
  <si>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</si>
  <si>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</si>
  <si>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</si>
  <si>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</si>
  <si>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</si>
  <si>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</si>
  <si>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</si>
  <si>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</si>
  <si>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</si>
  <si>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</si>
  <si>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</si>
  <si>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</si>
  <si>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</si>
  <si>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</si>
  <si>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</si>
  <si>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</si>
  <si>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</si>
  <si>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</si>
  <si>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</si>
  <si>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</si>
  <si>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</si>
  <si>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</si>
  <si>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</si>
  <si>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</si>
  <si>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</si>
  <si>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</si>
  <si>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</si>
  <si>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</si>
  <si>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</si>
  <si>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</si>
  <si>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</si>
  <si>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</si>
  <si>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</si>
  <si>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</si>
  <si>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</si>
  <si>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</si>
  <si>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</si>
  <si>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</si>
  <si>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</si>
  <si>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</si>
  <si>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</si>
  <si>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</si>
  <si>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</si>
  <si>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</si>
  <si>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</si>
  <si>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</si>
  <si>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</si>
  <si>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</si>
  <si>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</si>
  <si>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</si>
  <si>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</si>
  <si>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</si>
  <si>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</si>
  <si>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</si>
  <si>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</si>
  <si>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</si>
  <si>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</si>
  <si>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</si>
  <si>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</si>
  <si>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</si>
  <si>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</si>
  <si>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</si>
  <si>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</si>
  <si>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</si>
  <si>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</si>
  <si>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</si>
  <si>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</si>
  <si>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</si>
  <si>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</si>
  <si>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</si>
  <si>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</si>
  <si>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</si>
  <si>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</si>
  <si>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</si>
  <si>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</si>
  <si>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</si>
  <si>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</si>
  <si>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</si>
  <si>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</si>
  <si>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</si>
  <si>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</si>
  <si>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</si>
  <si>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</si>
  <si>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</si>
  <si>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</si>
  <si>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</si>
  <si>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</si>
  <si>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</si>
  <si>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</si>
  <si>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</si>
  <si>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</si>
  <si>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</si>
  <si>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</si>
  <si>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</si>
  <si>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</si>
  <si>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</si>
  <si>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</si>
  <si>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</si>
  <si>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</si>
  <si>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</si>
  <si>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</si>
  <si>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</si>
  <si>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</si>
  <si>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</si>
  <si>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</si>
  <si>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</si>
  <si>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</si>
  <si>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</si>
  <si>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</si>
  <si>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</si>
  <si>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</si>
  <si>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</si>
  <si>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</si>
  <si>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</si>
  <si>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</si>
  <si>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</si>
  <si>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</si>
  <si>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</si>
  <si>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</si>
  <si>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</si>
  <si>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</si>
  <si>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</si>
  <si>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</si>
  <si>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</si>
  <si>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</si>
  <si>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</si>
  <si>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</si>
  <si>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</si>
  <si>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</si>
  <si>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</si>
  <si>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</si>
  <si>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</si>
  <si>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</si>
  <si>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</si>
  <si>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</si>
  <si>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</si>
  <si>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</si>
  <si>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</si>
  <si>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</si>
  <si>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</si>
  <si>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</si>
  <si>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</si>
  <si>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</si>
  <si>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</si>
  <si>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</si>
  <si>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</si>
  <si>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</si>
  <si>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</si>
  <si>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</si>
  <si>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</si>
  <si>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</si>
  <si>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</si>
  <si>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</si>
  <si>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</si>
  <si>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</si>
  <si>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</si>
  <si>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</si>
  <si>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</si>
  <si>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</si>
  <si>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</si>
  <si>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</si>
  <si>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</si>
  <si>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</si>
  <si>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</si>
  <si>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</si>
  <si>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</si>
  <si>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</si>
  <si>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</si>
  <si>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</si>
  <si>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</si>
  <si>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</si>
  <si>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</si>
  <si>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</si>
  <si>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</si>
  <si>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</si>
  <si>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</si>
  <si>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</si>
  <si>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</si>
  <si>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</si>
  <si>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</si>
  <si>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</si>
  <si>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</si>
  <si>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</si>
  <si>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</si>
  <si>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</si>
  <si>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</si>
  <si>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</si>
  <si>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</si>
  <si>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</si>
  <si>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</si>
  <si>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</si>
  <si>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</si>
  <si>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</si>
  <si>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</si>
  <si>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</si>
  <si>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</si>
  <si>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</si>
  <si>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</si>
  <si>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</si>
  <si>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</si>
  <si>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</si>
  <si>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</si>
  <si>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</si>
  <si>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</si>
  <si>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</si>
  <si>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</si>
  <si>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</si>
  <si>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</si>
  <si>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</si>
  <si>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</si>
  <si>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</si>
  <si>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</si>
  <si>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</si>
  <si>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</si>
  <si>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</si>
  <si>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</si>
  <si>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</si>
  <si>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</si>
  <si>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</si>
  <si>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</si>
  <si>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</si>
  <si>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</si>
  <si>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</si>
  <si>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</si>
  <si>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</si>
  <si>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</si>
  <si>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</si>
  <si>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</si>
  <si>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</si>
  <si>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</si>
  <si>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</si>
  <si>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</si>
  <si>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</si>
  <si>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</si>
  <si>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</si>
  <si>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</si>
  <si>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</si>
  <si>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</si>
  <si>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</si>
  <si>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</si>
  <si>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</si>
  <si>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</si>
  <si>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</si>
  <si>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</si>
  <si>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</si>
  <si>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</si>
  <si>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</si>
  <si>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</si>
  <si>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</si>
  <si>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</si>
  <si>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</si>
  <si>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</si>
  <si>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</si>
  <si>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</si>
  <si>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</si>
  <si>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</si>
  <si>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</si>
  <si>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</si>
  <si>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</si>
  <si>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</si>
  <si>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</si>
  <si>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</si>
  <si>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</si>
  <si>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</si>
  <si>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</si>
  <si>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</si>
  <si>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</si>
  <si>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</si>
  <si>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</si>
  <si>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</si>
  <si>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</si>
  <si>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</si>
  <si>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</si>
  <si>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</si>
  <si>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</si>
  <si>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</si>
  <si>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</si>
  <si>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</si>
  <si>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</si>
  <si>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</si>
  <si>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</si>
  <si>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</si>
  <si>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</si>
  <si>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</si>
  <si>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</si>
  <si>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</si>
  <si>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</si>
  <si>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</si>
  <si>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</si>
  <si>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</si>
  <si>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</si>
  <si>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</si>
  <si>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</si>
  <si>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</si>
  <si>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</si>
  <si>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</si>
  <si>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</si>
  <si>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</si>
  <si>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</si>
  <si>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</si>
  <si>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</si>
  <si>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</si>
  <si>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</si>
  <si>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</si>
  <si>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</si>
  <si>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</si>
  <si>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</si>
  <si>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</si>
  <si>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</si>
  <si>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</si>
  <si>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</si>
  <si>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</si>
  <si>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</si>
  <si>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</si>
  <si>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</si>
  <si>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</si>
  <si>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</si>
  <si>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</si>
  <si>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</si>
  <si>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</si>
  <si>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</si>
  <si>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</si>
  <si>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</si>
  <si>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</si>
  <si>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</si>
  <si>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</si>
  <si>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</si>
  <si>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</si>
  <si>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</si>
  <si>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</si>
  <si>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</si>
  <si>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</si>
  <si>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</si>
  <si>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</si>
  <si>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</si>
  <si>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</si>
  <si>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</si>
  <si>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</si>
  <si>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</si>
  <si>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</si>
  <si>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</si>
  <si>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</si>
  <si>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</si>
  <si>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</si>
  <si>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</si>
  <si>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</si>
  <si>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</si>
  <si>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</si>
  <si>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</si>
  <si>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</si>
  <si>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</si>
  <si>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</si>
  <si>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</si>
  <si>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</si>
  <si>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</si>
  <si>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</si>
  <si>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</si>
  <si>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</si>
  <si>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</si>
  <si>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</si>
  <si>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</si>
  <si>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</si>
  <si>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</si>
  <si>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</si>
  <si>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</si>
  <si>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</si>
  <si>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</si>
  <si>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</si>
  <si>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</si>
  <si>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</si>
  <si>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</si>
  <si>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</si>
  <si>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</si>
  <si>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</si>
  <si>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</si>
  <si>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</si>
  <si>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</si>
  <si>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</si>
  <si>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</si>
  <si>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</si>
  <si>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</si>
  <si>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</si>
  <si>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</si>
  <si>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</si>
  <si>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</si>
  <si>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</si>
  <si>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</si>
  <si>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</si>
  <si>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</si>
  <si>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</si>
  <si>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</si>
  <si>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</si>
  <si>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</si>
  <si>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</si>
  <si>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</si>
  <si>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</si>
  <si>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</si>
  <si>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</si>
  <si>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</si>
  <si>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</si>
  <si>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</si>
  <si>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</si>
  <si>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</si>
  <si>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</si>
  <si>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</si>
  <si>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</si>
  <si>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</si>
  <si>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</si>
  <si>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</si>
  <si>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</si>
  <si>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</si>
  <si>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</si>
  <si>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</si>
  <si>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</si>
  <si>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</si>
  <si>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</si>
  <si>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</si>
  <si>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</si>
  <si>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</si>
  <si>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</si>
  <si>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</si>
  <si>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</si>
  <si>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</si>
  <si>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</si>
  <si>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</si>
  <si>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</si>
  <si>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</si>
  <si>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</si>
  <si>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</si>
  <si>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</si>
  <si>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</si>
  <si>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</si>
  <si>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</si>
  <si>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</si>
  <si>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</si>
  <si>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</si>
  <si>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</si>
  <si>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</si>
  <si>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</si>
  <si>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</si>
  <si>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</si>
  <si>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</si>
  <si>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</si>
  <si>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</si>
  <si>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</si>
  <si>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</si>
  <si>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</si>
  <si>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</si>
  <si>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</si>
  <si>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</si>
  <si>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</si>
  <si>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</si>
  <si>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</si>
  <si>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</si>
  <si>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</si>
  <si>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</si>
  <si>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</si>
  <si>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</si>
  <si>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</si>
  <si>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</si>
  <si>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</si>
  <si>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</si>
  <si>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</si>
  <si>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</si>
  <si>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</si>
  <si>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</si>
  <si>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</si>
  <si>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</si>
  <si>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</si>
  <si>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</si>
  <si>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</si>
  <si>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</si>
  <si>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</si>
  <si>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</si>
  <si>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</si>
  <si>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</si>
  <si>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</si>
  <si>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</si>
  <si>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</si>
  <si>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</si>
  <si>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</si>
  <si>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</si>
  <si>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</si>
  <si>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</si>
  <si>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</si>
  <si>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</si>
  <si>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</si>
  <si>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</si>
  <si>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</si>
  <si>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</si>
  <si>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</si>
  <si>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</si>
  <si>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</si>
  <si>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</si>
  <si>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</si>
  <si>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</si>
  <si>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</si>
  <si>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</si>
  <si>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</si>
  <si>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</si>
  <si>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</si>
  <si>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</si>
  <si>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</si>
  <si>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</si>
  <si>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</si>
  <si>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</si>
  <si>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</si>
  <si>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</si>
  <si>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</si>
  <si>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</si>
  <si>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</si>
  <si>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</si>
  <si>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</si>
  <si>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</si>
  <si>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</si>
  <si>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</si>
  <si>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</si>
  <si>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</si>
  <si>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</si>
  <si>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</si>
  <si>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</si>
  <si>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</si>
  <si>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</si>
  <si>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</si>
  <si>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</si>
  <si>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</si>
  <si>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</si>
  <si>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</si>
  <si>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</si>
  <si>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</si>
  <si>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</si>
  <si>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</si>
  <si>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</si>
  <si>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</si>
  <si>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</si>
  <si>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</si>
  <si>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</si>
  <si>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</si>
  <si>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</si>
  <si>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</si>
  <si>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</si>
  <si>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</si>
  <si>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</si>
  <si>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</si>
  <si>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</si>
  <si>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</si>
  <si>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</si>
  <si>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</si>
  <si>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</si>
  <si>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</si>
  <si>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</si>
  <si>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</si>
  <si>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</si>
  <si>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</si>
  <si>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</si>
  <si>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</si>
  <si>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</si>
  <si>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</si>
  <si>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</si>
  <si>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</si>
  <si>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</si>
  <si>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</si>
  <si>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</si>
  <si>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</si>
  <si>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</si>
  <si>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</si>
  <si>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</si>
  <si>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</si>
  <si>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</si>
  <si>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</si>
  <si>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</si>
  <si>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</si>
  <si>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</si>
  <si>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</si>
  <si>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</si>
  <si>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</si>
  <si>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</si>
  <si>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</si>
  <si>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</si>
  <si>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</si>
  <si>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</si>
  <si>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</si>
  <si>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</si>
  <si>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</si>
  <si>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</si>
  <si>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</si>
  <si>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</si>
  <si>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</si>
  <si>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</si>
  <si>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</si>
  <si>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</si>
  <si>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</si>
  <si>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</si>
  <si>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</si>
  <si>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</si>
  <si>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</si>
  <si>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</si>
  <si>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</si>
  <si>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</si>
  <si>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</si>
  <si>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</si>
  <si>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</si>
  <si>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</si>
  <si>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</si>
  <si>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</si>
  <si>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</si>
  <si>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</si>
  <si>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</si>
  <si>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</si>
  <si>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</si>
  <si>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</si>
  <si>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</si>
  <si>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</si>
  <si>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</si>
  <si>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</si>
  <si>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</si>
  <si>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</si>
  <si>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</si>
  <si>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</si>
  <si>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</si>
  <si>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</si>
  <si>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</si>
  <si>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</si>
  <si>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</si>
  <si>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</si>
  <si>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</si>
  <si>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</si>
  <si>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</si>
  <si>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</si>
  <si>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</si>
  <si>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</si>
  <si>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</si>
  <si>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</si>
  <si>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</si>
  <si>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</si>
  <si>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</si>
  <si>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</si>
  <si>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</si>
  <si>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</si>
  <si>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</si>
  <si>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</si>
  <si>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</si>
  <si>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</si>
  <si>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</si>
  <si>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</si>
  <si>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</si>
  <si>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</si>
  <si>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</si>
  <si>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</si>
  <si>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</si>
  <si>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</si>
  <si>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</si>
  <si>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</si>
  <si>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</si>
  <si>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</si>
  <si>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</si>
  <si>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</si>
  <si>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</si>
  <si>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</si>
  <si>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</si>
  <si>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</si>
  <si>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</si>
  <si>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</si>
  <si>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</si>
  <si>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</si>
  <si>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</si>
  <si>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</si>
  <si>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</si>
  <si>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</si>
  <si>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</si>
  <si>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</si>
  <si>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</si>
  <si>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</si>
  <si>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</si>
  <si>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</si>
  <si>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</si>
  <si>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</si>
  <si>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</si>
  <si>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</si>
  <si>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</si>
  <si>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</si>
  <si>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</si>
  <si>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</si>
  <si>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</si>
  <si>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</si>
  <si>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</si>
  <si>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</si>
  <si>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</si>
  <si>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</si>
  <si>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</si>
  <si>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</si>
  <si>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</si>
  <si>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</si>
  <si>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</si>
  <si>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</si>
  <si>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</si>
  <si>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</si>
  <si>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</si>
  <si>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</si>
  <si>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</si>
  <si>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</si>
  <si>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</si>
  <si>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</si>
  <si>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</si>
  <si>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</si>
  <si>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</si>
  <si>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</si>
  <si>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</si>
  <si>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</si>
  <si>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</si>
  <si>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</si>
  <si>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</si>
  <si>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</si>
  <si>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</si>
  <si>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</si>
  <si>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</si>
  <si>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</si>
  <si>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</si>
  <si>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</si>
  <si>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</si>
  <si>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</si>
  <si>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</si>
  <si>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</si>
  <si>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</si>
  <si>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</si>
  <si>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</si>
  <si>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</si>
  <si>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</si>
  <si>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</si>
  <si>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</si>
  <si>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</si>
  <si>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</si>
  <si>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</si>
  <si>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</si>
  <si>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</si>
  <si>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</si>
  <si>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</si>
  <si>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</si>
  <si>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</si>
  <si>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</si>
  <si>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</si>
  <si>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</si>
  <si>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</si>
  <si>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</si>
  <si>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</si>
  <si>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</si>
  <si>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</si>
  <si>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</si>
  <si>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</si>
  <si>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</si>
  <si>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</si>
  <si>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</si>
  <si>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</si>
  <si>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</si>
  <si>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</si>
  <si>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</si>
  <si>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</si>
  <si>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</si>
  <si>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</si>
  <si>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</si>
  <si>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</si>
  <si>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</si>
  <si>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</si>
  <si>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</si>
  <si>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</si>
  <si>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</si>
  <si>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</si>
  <si>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</si>
  <si>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</si>
  <si>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</si>
  <si>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</si>
  <si>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</si>
  <si>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</si>
  <si>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</si>
  <si>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</si>
  <si>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</si>
  <si>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</si>
  <si>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</si>
  <si>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</si>
  <si>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</si>
  <si>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</si>
  <si>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</si>
  <si>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</si>
  <si>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</si>
  <si>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</si>
  <si>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</si>
  <si>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</si>
  <si>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</si>
  <si>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</si>
  <si>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</si>
  <si>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</si>
  <si>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</si>
  <si>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</si>
  <si>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</si>
  <si>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</si>
  <si>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</si>
  <si>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</si>
  <si>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</si>
  <si>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</si>
  <si>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</si>
  <si>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</si>
  <si>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</si>
  <si>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</si>
  <si>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</si>
  <si>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</si>
  <si>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</si>
  <si>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</si>
  <si>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</si>
  <si>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</si>
  <si>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</si>
  <si>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</si>
  <si>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</si>
  <si>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</si>
  <si>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</si>
  <si>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</si>
  <si>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</si>
  <si>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</si>
  <si>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</si>
  <si>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</si>
  <si>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</si>
  <si>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</si>
  <si>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</si>
  <si>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</si>
  <si>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</si>
  <si>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</si>
  <si>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</si>
  <si>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</si>
  <si>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</si>
  <si>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</si>
  <si>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</si>
  <si>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</si>
  <si>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</si>
  <si>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</si>
  <si>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</si>
  <si>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</si>
  <si>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</si>
  <si>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</si>
  <si>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</si>
  <si>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</si>
  <si>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</si>
  <si>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</si>
  <si>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</si>
  <si>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</si>
  <si>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</si>
  <si>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</si>
  <si>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</si>
  <si>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</si>
  <si>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</si>
  <si>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</si>
  <si>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</si>
  <si>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</si>
  <si>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</si>
  <si>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</si>
  <si>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</si>
  <si>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</si>
  <si>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</si>
  <si>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</si>
  <si>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</si>
  <si>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</si>
  <si>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</si>
  <si>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</si>
  <si>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</si>
  <si>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</si>
  <si>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</si>
  <si>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</si>
  <si>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</si>
  <si>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</si>
  <si>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</si>
  <si>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</si>
  <si>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</si>
  <si>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</si>
  <si>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</si>
  <si>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</si>
  <si>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</si>
  <si>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</si>
  <si>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</si>
  <si>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</si>
  <si>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</si>
  <si>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</si>
  <si>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</si>
  <si>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</si>
  <si>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</si>
  <si>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</si>
  <si>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</si>
  <si>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</si>
  <si>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</si>
  <si>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</si>
  <si>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</si>
  <si>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</si>
  <si>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</si>
  <si>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</si>
  <si>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</si>
  <si>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</si>
  <si>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</si>
  <si>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</si>
  <si>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</si>
  <si>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</si>
  <si>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</si>
  <si>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</si>
  <si>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</si>
  <si>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</si>
  <si>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</si>
  <si>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</si>
  <si>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</si>
  <si>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</si>
  <si>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</si>
  <si>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</si>
  <si>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</si>
  <si>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</si>
  <si>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</si>
  <si>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</si>
  <si>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</si>
  <si>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</si>
  <si>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</si>
  <si>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</si>
  <si>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</si>
  <si>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</si>
  <si>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</si>
  <si>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</si>
  <si>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</si>
  <si>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</si>
  <si>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</si>
  <si>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</si>
  <si>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</si>
  <si>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</si>
  <si>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</si>
  <si>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</si>
  <si>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</si>
  <si>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</si>
  <si>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</si>
  <si>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</si>
  <si>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</si>
  <si>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</si>
  <si>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</si>
  <si>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</si>
  <si>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</si>
  <si>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</si>
  <si>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</si>
  <si>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</si>
  <si>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</si>
  <si>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</si>
  <si>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</si>
  <si>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</si>
  <si>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</si>
  <si>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</si>
  <si>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</si>
  <si>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</si>
  <si>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</si>
  <si>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</si>
  <si>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</si>
  <si>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</si>
  <si>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</si>
  <si>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</si>
  <si>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</si>
  <si>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</si>
  <si>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</si>
  <si>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</si>
  <si>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</si>
  <si>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</si>
  <si>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</si>
  <si>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</si>
  <si>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</si>
  <si>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</si>
  <si>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</si>
  <si>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</si>
  <si>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</si>
  <si>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</si>
  <si>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</si>
  <si>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</si>
  <si>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</si>
  <si>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</si>
  <si>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</si>
  <si>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</si>
  <si>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</si>
  <si>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</si>
  <si>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</si>
  <si>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</si>
  <si>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</si>
  <si>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</si>
  <si>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</si>
  <si>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</si>
  <si>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</si>
  <si>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</si>
  <si>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</si>
  <si>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</si>
  <si>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</si>
  <si>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</si>
  <si>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</si>
  <si>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</si>
  <si>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</si>
  <si>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</si>
  <si>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</si>
  <si>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</si>
  <si>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</si>
  <si>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</si>
  <si>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</si>
  <si>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</si>
  <si>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</si>
  <si>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</si>
  <si>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</si>
  <si>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</si>
  <si>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</si>
  <si>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</si>
  <si>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</si>
  <si>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</si>
  <si>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</si>
  <si>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</si>
  <si>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</si>
  <si>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</si>
  <si>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</si>
  <si>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</si>
  <si>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</si>
  <si>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</si>
  <si>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</si>
  <si>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</si>
  <si>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</si>
  <si>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</si>
  <si>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</si>
  <si>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</si>
  <si>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</si>
  <si>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</si>
  <si>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</si>
  <si>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</si>
  <si>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</si>
  <si>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</si>
  <si>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</si>
  <si>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</si>
  <si>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</si>
  <si>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</si>
  <si>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</si>
  <si>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</si>
  <si>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</si>
  <si>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</si>
  <si>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</si>
  <si>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</si>
  <si>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</si>
  <si>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</si>
  <si>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</si>
  <si>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</si>
  <si>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</si>
  <si>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</si>
  <si>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</si>
  <si>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</si>
  <si>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</si>
  <si>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</si>
  <si>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</si>
  <si>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</si>
  <si>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</si>
  <si>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</si>
  <si>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</si>
  <si>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</si>
  <si>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</si>
  <si>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</si>
  <si>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</si>
  <si>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</si>
  <si>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</si>
  <si>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</si>
  <si>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</si>
  <si>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</si>
  <si>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</si>
  <si>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</si>
  <si>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</si>
  <si>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</si>
  <si>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</si>
  <si>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</si>
  <si>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</si>
  <si>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</si>
  <si>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</si>
  <si>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</si>
  <si>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</si>
  <si>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</si>
  <si>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</si>
  <si>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</si>
  <si>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</si>
  <si>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</si>
  <si>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</si>
  <si>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</si>
  <si>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</si>
  <si>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</si>
  <si>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</si>
  <si>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</si>
  <si>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</si>
  <si>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</si>
  <si>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</si>
  <si>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</si>
  <si>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</si>
  <si>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</si>
  <si>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</si>
  <si>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</si>
  <si>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</si>
  <si>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</si>
  <si>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</si>
  <si>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</si>
  <si>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</si>
  <si>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</si>
  <si>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</si>
  <si>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</si>
  <si>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</si>
  <si>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</si>
  <si>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</si>
  <si>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</si>
  <si>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</si>
  <si>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</si>
  <si>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</si>
  <si>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</si>
  <si>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</si>
  <si>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</si>
  <si>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</si>
  <si>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</si>
  <si>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</si>
  <si>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</si>
  <si>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</si>
  <si>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</si>
  <si>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</si>
  <si>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</si>
  <si>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</si>
  <si>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</si>
  <si>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</si>
  <si>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</si>
  <si>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</si>
  <si>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</si>
  <si>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</si>
  <si>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</si>
  <si>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</si>
  <si>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</si>
  <si>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</si>
  <si>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</si>
  <si>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</si>
  <si>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</si>
  <si>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</si>
  <si>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</si>
  <si>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</si>
  <si>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</si>
  <si>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</si>
  <si>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</si>
  <si>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</si>
  <si>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</si>
  <si>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</si>
  <si>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</si>
  <si>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</si>
  <si>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</si>
  <si>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</si>
  <si>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</si>
  <si>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</si>
  <si>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</si>
  <si>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</si>
  <si>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</si>
  <si>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</si>
  <si>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</si>
  <si>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</si>
  <si>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</si>
  <si>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</si>
  <si>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</si>
  <si>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</si>
  <si>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</si>
  <si>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</si>
  <si>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</si>
  <si>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</si>
  <si>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</si>
  <si>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</si>
  <si>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</si>
  <si>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</si>
  <si>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</si>
  <si>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</si>
  <si>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</si>
  <si>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</si>
  <si>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</si>
  <si>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</si>
  <si>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</si>
  <si>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</si>
  <si>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</si>
  <si>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</si>
  <si>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</si>
  <si>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</si>
  <si>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</si>
  <si>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</si>
  <si>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</si>
  <si>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</si>
  <si>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</si>
  <si>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</si>
  <si>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</si>
  <si>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</si>
  <si>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</si>
  <si>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</si>
  <si>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</si>
  <si>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</si>
  <si>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</si>
  <si>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</si>
  <si>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</si>
  <si>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</si>
  <si>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</si>
  <si>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</si>
  <si>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</si>
  <si>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</si>
  <si>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</si>
  <si>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</si>
  <si>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</si>
  <si>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</si>
  <si>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</si>
  <si>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</si>
  <si>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</si>
  <si>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</si>
  <si>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</si>
  <si>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</si>
  <si>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</si>
  <si>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</si>
  <si>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</si>
  <si>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</si>
  <si>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</si>
  <si>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</si>
  <si>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</si>
  <si>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</si>
  <si>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</si>
  <si>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</si>
  <si>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</si>
  <si>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</si>
  <si>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</si>
  <si>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</si>
  <si>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</si>
  <si>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</si>
  <si>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</si>
  <si>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</si>
  <si>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</si>
  <si>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</si>
  <si>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</si>
  <si>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</si>
  <si>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</si>
  <si>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</si>
  <si>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</si>
  <si>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</si>
  <si>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</si>
  <si>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</si>
  <si>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</si>
  <si>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</si>
  <si>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</si>
  <si>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</si>
  <si>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</si>
  <si>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</si>
  <si>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</si>
  <si>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</si>
  <si>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</si>
  <si>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</si>
  <si>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</si>
  <si>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</si>
  <si>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</si>
  <si>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</si>
  <si>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</si>
  <si>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</si>
  <si>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</si>
  <si>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</si>
  <si>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</si>
  <si>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</si>
  <si>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</si>
  <si>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</si>
  <si>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</si>
  <si>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</si>
  <si>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</si>
  <si>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</si>
  <si>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</si>
  <si>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</si>
  <si>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</si>
  <si>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</si>
  <si>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</si>
  <si>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</si>
  <si>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</si>
  <si>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</si>
  <si>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</si>
  <si>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</si>
  <si>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</si>
  <si>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</si>
  <si>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</si>
  <si>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</si>
  <si>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</si>
  <si>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</si>
  <si>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</si>
  <si>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</si>
  <si>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</si>
  <si>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</si>
  <si>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</si>
  <si>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</si>
  <si>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</si>
  <si>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</si>
  <si>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</si>
  <si>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</si>
  <si>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</si>
  <si>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</si>
  <si>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</si>
  <si>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</si>
  <si>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</si>
  <si>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</si>
  <si>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</si>
  <si>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</si>
  <si>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</si>
  <si>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</si>
  <si>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</si>
  <si>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</si>
  <si>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</si>
  <si>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</si>
  <si>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</si>
  <si>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</si>
  <si>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</si>
  <si>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</si>
  <si>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</si>
  <si>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</si>
  <si>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</si>
  <si>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</si>
  <si>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</si>
  <si>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</si>
  <si>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</si>
  <si>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</si>
  <si>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</si>
  <si>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</si>
  <si>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</si>
  <si>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</si>
  <si>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</si>
  <si>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</si>
  <si>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</si>
  <si>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</si>
  <si>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</si>
  <si>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</si>
  <si>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</si>
  <si>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</si>
  <si>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</si>
  <si>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</si>
  <si>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</si>
  <si>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</si>
  <si>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</si>
  <si>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</si>
  <si>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</si>
  <si>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</si>
  <si>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</si>
  <si>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</si>
  <si>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</si>
  <si>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</si>
  <si>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</si>
  <si>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</si>
  <si>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</si>
  <si>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</si>
  <si>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</si>
  <si>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</si>
  <si>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</si>
  <si>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</si>
  <si>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</si>
  <si>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</si>
  <si>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</si>
  <si>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</si>
  <si>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</si>
  <si>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</si>
  <si>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</si>
  <si>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</si>
  <si>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</si>
  <si>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</si>
  <si>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</si>
  <si>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</si>
  <si>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</si>
  <si>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</si>
  <si>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</si>
  <si>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</si>
  <si>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</si>
  <si>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</si>
  <si>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</si>
  <si>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</si>
  <si>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</si>
  <si>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</si>
  <si>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</si>
  <si>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</si>
  <si>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</si>
  <si>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</si>
  <si>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</si>
  <si>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</si>
  <si>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</si>
  <si>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</si>
  <si>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</si>
  <si>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</si>
  <si>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</si>
  <si>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</si>
  <si>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</si>
  <si>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</si>
  <si>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</si>
  <si>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</si>
  <si>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</si>
  <si>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</si>
  <si>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</si>
  <si>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</si>
  <si>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</si>
  <si>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</si>
  <si>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</si>
  <si>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</si>
  <si>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</si>
  <si>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</si>
  <si>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</si>
  <si>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</si>
  <si>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</si>
  <si>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</si>
  <si>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</si>
  <si>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</si>
  <si>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</si>
  <si>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</si>
  <si>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</si>
  <si>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</si>
  <si>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</si>
  <si>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</si>
  <si>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</si>
  <si>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</si>
  <si>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</si>
  <si>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</si>
  <si>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</si>
  <si>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</si>
  <si>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</si>
  <si>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</si>
  <si>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</si>
  <si>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</si>
  <si>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</si>
  <si>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</si>
  <si>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</si>
  <si>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</si>
  <si>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</si>
  <si>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</si>
  <si>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</si>
  <si>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</si>
  <si>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</si>
  <si>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</si>
  <si>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</si>
  <si>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</si>
  <si>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</si>
  <si>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</si>
  <si>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</si>
  <si>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</si>
  <si>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</si>
  <si>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</si>
  <si>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</si>
  <si>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</si>
  <si>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</si>
  <si>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</si>
  <si>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</si>
  <si>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</si>
  <si>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</si>
  <si>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</si>
  <si>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</si>
  <si>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</si>
  <si>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</si>
  <si>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</si>
  <si>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</si>
  <si>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</si>
  <si>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</si>
  <si>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</si>
  <si>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</si>
  <si>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</si>
  <si>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</si>
  <si>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</si>
  <si>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</si>
  <si>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</si>
  <si>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</si>
  <si>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</si>
  <si>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</si>
  <si>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</si>
  <si>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</si>
  <si>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</si>
  <si>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</si>
  <si>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</si>
  <si>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</si>
  <si>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</si>
  <si>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</si>
  <si>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</si>
  <si>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</si>
  <si>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</si>
  <si>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</si>
  <si>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</si>
  <si>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</si>
  <si>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</si>
  <si>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</si>
  <si>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</si>
  <si>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</si>
  <si>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</si>
  <si>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</si>
  <si>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</si>
  <si>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</si>
  <si>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</si>
  <si>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</si>
  <si>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</si>
  <si>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</si>
  <si>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</si>
  <si>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</si>
  <si>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</si>
  <si>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</si>
  <si>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</si>
  <si>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</si>
  <si>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</si>
  <si>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</si>
  <si>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</si>
  <si>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</si>
  <si>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</si>
  <si>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</si>
  <si>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</si>
  <si>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</si>
  <si>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</si>
  <si>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</si>
  <si>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</si>
  <si>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</si>
  <si>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</si>
  <si>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</si>
  <si>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</si>
  <si>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</si>
  <si>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</si>
  <si>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</si>
  <si>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</si>
  <si>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</si>
  <si>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</si>
  <si>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</si>
  <si>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</si>
  <si>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</si>
  <si>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</si>
  <si>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</si>
  <si>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</si>
  <si>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</si>
  <si>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</si>
  <si>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</si>
  <si>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</si>
  <si>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</si>
  <si>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</si>
  <si>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</si>
  <si>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</si>
  <si>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</si>
  <si>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</si>
  <si>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</si>
  <si>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</si>
  <si>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</si>
  <si>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</si>
  <si>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</si>
  <si>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</si>
  <si>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</si>
  <si>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</si>
  <si>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</si>
  <si>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</si>
  <si>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</si>
  <si>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</si>
  <si>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</si>
  <si>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</si>
  <si>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</si>
  <si>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</si>
  <si>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</si>
  <si>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</si>
  <si>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</si>
  <si>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</si>
  <si>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</si>
  <si>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</si>
  <si>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</si>
  <si>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</si>
  <si>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</si>
  <si>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</si>
  <si>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</si>
  <si>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</si>
  <si>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</si>
  <si>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</si>
  <si>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</si>
  <si>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</si>
  <si>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</si>
  <si>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</si>
  <si>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</si>
  <si>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</si>
  <si>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</si>
  <si>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</si>
  <si>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</si>
  <si>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</si>
  <si>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</si>
  <si>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</si>
  <si>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</si>
  <si>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</si>
  <si>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</si>
  <si>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</si>
  <si>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</si>
  <si>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</si>
  <si>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</si>
  <si>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</si>
  <si>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</si>
  <si>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</si>
  <si>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</si>
  <si>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</si>
  <si>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</si>
  <si>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</si>
  <si>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</si>
  <si>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</si>
  <si>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</si>
  <si>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</si>
  <si>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</si>
  <si>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</si>
  <si>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</si>
  <si>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</si>
  <si>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</si>
  <si>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</si>
  <si>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</si>
  <si>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</si>
  <si>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</si>
  <si>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</si>
  <si>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</si>
  <si>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</si>
  <si>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</si>
  <si>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</si>
  <si>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</si>
  <si>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</si>
  <si>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</si>
  <si>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</si>
  <si>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</si>
  <si>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</si>
  <si>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</si>
  <si>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</si>
  <si>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</si>
  <si>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</si>
  <si>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</si>
  <si>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</si>
  <si>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</si>
  <si>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</si>
  <si>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</si>
  <si>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</si>
  <si>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</si>
  <si>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</si>
  <si>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</si>
  <si>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</si>
  <si>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</si>
  <si>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</si>
  <si>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</si>
  <si>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</si>
  <si>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</si>
  <si>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</si>
  <si>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</si>
  <si>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</si>
  <si>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</si>
  <si>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</si>
  <si>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</si>
  <si>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</si>
  <si>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</si>
  <si>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</si>
  <si>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</si>
  <si>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</si>
  <si>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</si>
  <si>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</si>
  <si>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</si>
  <si>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</si>
  <si>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</si>
  <si>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</si>
  <si>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</si>
  <si>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</si>
  <si>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</si>
  <si>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</si>
  <si>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</si>
  <si>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</si>
  <si>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</si>
  <si>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</si>
  <si>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</si>
  <si>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</si>
  <si>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</si>
  <si>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</si>
  <si>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</si>
  <si>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</si>
  <si>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</si>
  <si>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</si>
  <si>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</si>
  <si>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</si>
  <si>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</si>
  <si>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</si>
  <si>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</si>
  <si>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</si>
  <si>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</si>
  <si>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</si>
  <si>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</si>
  <si>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</si>
  <si>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</si>
  <si>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</si>
  <si>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</si>
  <si>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</si>
  <si>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</si>
  <si>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</si>
  <si>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</si>
  <si>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</si>
  <si>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</si>
  <si>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</si>
  <si>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</si>
  <si>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</si>
  <si>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</si>
  <si>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</si>
  <si>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</si>
  <si>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</si>
  <si>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</si>
  <si>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</si>
  <si>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</si>
  <si>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</si>
  <si>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</si>
  <si>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</si>
  <si>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</si>
  <si>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</si>
  <si>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</si>
  <si>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</si>
  <si>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</si>
  <si>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</si>
  <si>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</si>
  <si>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</si>
  <si>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</si>
  <si>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</si>
  <si>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</si>
  <si>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</si>
  <si>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</si>
  <si>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</si>
  <si>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</si>
  <si>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</si>
  <si>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</si>
  <si>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</si>
  <si>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</si>
  <si>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</si>
  <si>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</si>
  <si>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</si>
  <si>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</si>
  <si>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</si>
  <si>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</si>
  <si>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</si>
  <si>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</si>
  <si>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</si>
  <si>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</si>
  <si>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</si>
  <si>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</si>
  <si>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</si>
  <si>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</si>
  <si>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</si>
  <si>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</si>
  <si>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</si>
  <si>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</si>
  <si>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</si>
  <si>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</si>
  <si>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</si>
  <si>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</si>
  <si>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</si>
  <si>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</si>
  <si>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</si>
  <si>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</si>
  <si>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</si>
  <si>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</si>
  <si>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</si>
  <si>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</si>
  <si>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</si>
  <si>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</si>
  <si>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</si>
  <si>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</si>
  <si>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</si>
  <si>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</si>
  <si>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</si>
  <si>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</si>
  <si>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</si>
  <si>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</si>
  <si>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</si>
  <si>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</si>
  <si>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</si>
  <si>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</si>
  <si>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</si>
  <si>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</si>
  <si>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</si>
  <si>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</si>
  <si>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</si>
  <si>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</si>
  <si>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</si>
  <si>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</si>
  <si>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</si>
  <si>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</si>
  <si>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</si>
  <si>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</si>
  <si>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</si>
  <si>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</si>
  <si>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</si>
  <si>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</si>
  <si>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</si>
  <si>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</si>
  <si>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</si>
  <si>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</si>
  <si>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</si>
  <si>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</si>
  <si>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</si>
  <si>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</si>
  <si>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</si>
  <si>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</si>
  <si>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</si>
  <si>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</si>
  <si>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</si>
  <si>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</si>
  <si>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</si>
  <si>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</si>
  <si>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</si>
  <si>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</si>
  <si>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</si>
  <si>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</si>
  <si>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</si>
  <si>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</si>
  <si>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</si>
  <si>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</si>
  <si>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</si>
  <si>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</si>
  <si>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</si>
  <si>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</si>
  <si>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</si>
  <si>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</si>
  <si>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</si>
  <si>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</si>
  <si>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</si>
  <si>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</si>
  <si>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</si>
  <si>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</si>
  <si>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</si>
  <si>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</si>
  <si>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</si>
  <si>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</si>
  <si>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</si>
  <si>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</si>
  <si>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</si>
  <si>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</si>
  <si>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</si>
  <si>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</si>
  <si>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</si>
  <si>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</si>
  <si>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</si>
  <si>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</si>
  <si>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</si>
  <si>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</si>
  <si>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</si>
  <si>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</si>
  <si>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</si>
  <si>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</si>
  <si>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</si>
  <si>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</si>
  <si>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</si>
  <si>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</si>
  <si>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</si>
  <si>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</si>
  <si>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</si>
  <si>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</si>
  <si>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</si>
  <si>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</si>
  <si>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</si>
  <si>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</si>
  <si>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</si>
  <si>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</si>
  <si>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</si>
  <si>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</si>
  <si>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</si>
  <si>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</si>
  <si>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</si>
  <si>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</si>
  <si>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</si>
  <si>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</si>
  <si>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</si>
  <si>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</si>
  <si>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</si>
  <si>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</si>
  <si>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</si>
  <si>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</si>
  <si>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</si>
  <si>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</si>
  <si>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</si>
  <si>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</si>
  <si>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</si>
  <si>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</si>
  <si>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</si>
  <si>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</si>
  <si>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</si>
  <si>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</si>
  <si>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</si>
  <si>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</si>
  <si>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</si>
  <si>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</si>
  <si>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</si>
  <si>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</si>
  <si>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</si>
  <si>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</si>
  <si>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</si>
  <si>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</si>
  <si>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</si>
  <si>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</si>
  <si>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</si>
  <si>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</si>
  <si>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</si>
  <si>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</si>
  <si>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</si>
  <si>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</si>
  <si>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</si>
  <si>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</si>
  <si>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</si>
  <si>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</si>
  <si>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</si>
  <si>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</si>
  <si>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</si>
  <si>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</si>
  <si>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</si>
  <si>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</si>
  <si>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</si>
  <si>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</si>
  <si>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</si>
  <si>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</si>
  <si>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</si>
  <si>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</si>
  <si>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</si>
  <si>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</si>
  <si>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</si>
  <si>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</si>
  <si>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</si>
  <si>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</si>
  <si>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</si>
  <si>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</si>
  <si>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</si>
  <si>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</si>
  <si>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</si>
  <si>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</si>
  <si>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</si>
  <si>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</si>
  <si>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</si>
  <si>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</si>
  <si>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</si>
  <si>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</si>
  <si>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</si>
  <si>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</si>
  <si>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</si>
  <si>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</si>
  <si>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</si>
  <si>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</si>
  <si>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</si>
  <si>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</si>
  <si>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</si>
  <si>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</si>
  <si>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</si>
  <si>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</si>
  <si>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</si>
  <si>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</si>
  <si>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</si>
  <si>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</si>
  <si>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</si>
  <si>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</si>
  <si>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</si>
  <si>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</si>
  <si>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</si>
  <si>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</si>
  <si>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</si>
  <si>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</si>
  <si>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</si>
  <si>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</si>
  <si>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</si>
  <si>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</si>
  <si>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</si>
  <si>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</si>
  <si>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</si>
  <si>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</si>
  <si>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</si>
  <si>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</si>
  <si>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</si>
  <si>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</si>
  <si>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</si>
  <si>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</si>
  <si>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</si>
  <si>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</si>
  <si>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</si>
  <si>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</si>
  <si>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</si>
  <si>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</si>
  <si>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</si>
  <si>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</si>
  <si>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</si>
  <si>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</si>
  <si>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</si>
  <si>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</si>
  <si>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</si>
  <si>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</si>
  <si>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</si>
  <si>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</si>
  <si>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</si>
  <si>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</si>
  <si>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</si>
  <si>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</si>
  <si>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</si>
  <si>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</si>
  <si>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</si>
  <si>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</si>
  <si>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</si>
  <si>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</si>
  <si>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</si>
  <si>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</si>
  <si>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</si>
  <si>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</si>
  <si>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</si>
  <si>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</si>
  <si>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</si>
  <si>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</si>
  <si>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</si>
  <si>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</si>
  <si>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</si>
  <si>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</si>
  <si>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</si>
  <si>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</si>
  <si>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</si>
  <si>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</si>
  <si>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</si>
  <si>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</si>
  <si>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</si>
  <si>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</si>
  <si>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</si>
  <si>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</si>
  <si>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</si>
  <si>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</si>
  <si>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</si>
  <si>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</si>
  <si>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</si>
  <si>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</si>
  <si>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</si>
  <si>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</si>
  <si>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</si>
  <si>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</si>
  <si>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</si>
  <si>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</si>
  <si>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</si>
  <si>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</si>
  <si>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</si>
  <si>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</si>
  <si>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</si>
  <si>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</si>
  <si>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</si>
  <si>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</si>
  <si>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</si>
  <si>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</si>
  <si>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</si>
  <si>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</si>
  <si>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</si>
  <si>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</si>
  <si>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</si>
  <si>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</si>
  <si>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</si>
  <si>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</si>
  <si>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</si>
  <si>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</si>
  <si>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</si>
  <si>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</si>
  <si>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</si>
  <si>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</si>
  <si>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</si>
  <si>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</si>
  <si>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</si>
  <si>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</si>
  <si>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</si>
  <si>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</si>
  <si>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</si>
  <si>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</si>
  <si>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</si>
  <si>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</si>
  <si>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</si>
  <si>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</si>
  <si>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</si>
  <si>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</si>
  <si>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</si>
  <si>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</si>
  <si>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</si>
  <si>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</si>
  <si>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</si>
  <si>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</si>
  <si>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</si>
  <si>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</si>
  <si>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</si>
  <si>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</si>
  <si>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</si>
  <si>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</si>
  <si>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</si>
  <si>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</si>
  <si>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</si>
  <si>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</si>
  <si>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</si>
  <si>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</si>
  <si>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</si>
  <si>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</si>
  <si>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</si>
  <si>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</si>
  <si>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</si>
  <si>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</si>
  <si>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</si>
  <si>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</si>
  <si>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</si>
  <si>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</si>
  <si>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</si>
  <si>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</si>
  <si>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</si>
  <si>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</si>
  <si>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</si>
  <si>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</si>
  <si>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</si>
  <si>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</si>
  <si>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</si>
  <si>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</si>
  <si>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</si>
  <si>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</si>
  <si>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</si>
  <si>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</si>
  <si>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</si>
  <si>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</si>
  <si>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</si>
  <si>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</si>
  <si>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</si>
  <si>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</si>
  <si>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</si>
  <si>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</si>
  <si>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</si>
  <si>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</si>
  <si>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</si>
  <si>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</si>
  <si>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</si>
  <si>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</si>
  <si>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</si>
  <si>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</si>
  <si>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</si>
  <si>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</si>
  <si>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</si>
  <si>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</si>
  <si>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</si>
  <si>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</si>
  <si>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</si>
  <si>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</si>
  <si>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</si>
  <si>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</si>
  <si>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</si>
  <si>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</si>
  <si>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</si>
  <si>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</si>
  <si>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</si>
  <si>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</si>
  <si>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</si>
  <si>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</si>
  <si>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</si>
  <si>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</si>
  <si>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</si>
  <si>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</si>
  <si>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</si>
  <si>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</si>
  <si>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</si>
  <si>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</si>
  <si>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</si>
  <si>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</si>
  <si>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</si>
  <si>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</si>
  <si>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</si>
  <si>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</si>
  <si>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</si>
  <si>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</si>
  <si>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</si>
  <si>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</si>
  <si>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</si>
  <si>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</si>
  <si>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</si>
  <si>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</si>
  <si>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</si>
  <si>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</si>
  <si>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</si>
  <si>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</si>
  <si>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</si>
  <si>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</si>
  <si>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</si>
  <si>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</si>
  <si>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</si>
  <si>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</si>
  <si>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</si>
  <si>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</si>
  <si>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</si>
  <si>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</si>
  <si>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</si>
  <si>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</si>
  <si>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</si>
  <si>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</si>
  <si>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</si>
  <si>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</si>
  <si>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</si>
  <si>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</si>
  <si>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</si>
  <si>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</si>
  <si>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</si>
  <si>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</si>
  <si>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</si>
  <si>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</si>
  <si>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</si>
  <si>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</si>
  <si>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</si>
  <si>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</si>
  <si>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</si>
  <si>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</si>
  <si>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</si>
  <si>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</si>
  <si>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</si>
  <si>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</si>
  <si>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</si>
  <si>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</si>
  <si>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</si>
  <si>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</si>
  <si>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</si>
  <si>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</si>
  <si>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</si>
  <si>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</si>
  <si>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</si>
  <si>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</si>
  <si>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</si>
  <si>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</si>
  <si>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</si>
  <si>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</si>
  <si>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</si>
  <si>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</si>
  <si>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</si>
  <si>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</si>
  <si>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</si>
  <si>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</si>
  <si>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</si>
  <si>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</si>
  <si>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</si>
  <si>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</si>
  <si>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</si>
  <si>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</si>
  <si>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</si>
  <si>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</si>
  <si>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</si>
  <si>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</si>
  <si>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</si>
  <si>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</si>
  <si>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</si>
  <si>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</si>
  <si>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</si>
  <si>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</si>
  <si>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</si>
  <si>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</si>
  <si>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</si>
  <si>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</si>
  <si>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</si>
  <si>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</si>
  <si>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</si>
  <si>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</si>
  <si>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</si>
  <si>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</si>
  <si>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</si>
  <si>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</si>
  <si>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</si>
  <si>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</si>
  <si>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</si>
  <si>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</si>
  <si>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</si>
  <si>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</si>
  <si>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</si>
  <si>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</si>
  <si>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</si>
  <si>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</si>
  <si>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</si>
  <si>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</si>
  <si>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</si>
  <si>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</si>
  <si>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</si>
  <si>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</si>
  <si>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</si>
  <si>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</si>
  <si>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</si>
  <si>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</si>
  <si>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</si>
  <si>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</si>
  <si>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</si>
  <si>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</si>
  <si>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</si>
  <si>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</si>
  <si>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</si>
  <si>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</si>
  <si>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</si>
  <si>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</si>
  <si>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</si>
  <si>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</si>
  <si>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</si>
  <si>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</si>
  <si>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</si>
  <si>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</si>
  <si>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</si>
  <si>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</si>
  <si>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</si>
  <si>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</si>
  <si>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</si>
  <si>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</si>
  <si>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</si>
  <si>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</si>
  <si>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</si>
  <si>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</si>
  <si>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</si>
  <si>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</si>
  <si>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</si>
  <si>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</si>
  <si>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</si>
  <si>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</si>
  <si>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</si>
  <si>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</si>
  <si>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</si>
  <si>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</si>
  <si>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</si>
  <si>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</si>
  <si>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</si>
  <si>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</si>
  <si>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</si>
  <si>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</si>
  <si>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</si>
  <si>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</si>
  <si>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</si>
  <si>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</si>
  <si>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</si>
  <si>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</si>
  <si>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</si>
  <si>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</si>
  <si>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</si>
  <si>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</si>
  <si>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</si>
  <si>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</si>
  <si>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</si>
  <si>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</si>
  <si>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</si>
  <si>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</si>
  <si>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</si>
  <si>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</si>
  <si>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</si>
  <si>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</si>
  <si>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</si>
  <si>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</si>
  <si>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</si>
  <si>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</si>
  <si>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</si>
  <si>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</si>
  <si>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</si>
  <si>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</si>
  <si>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</si>
  <si>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</si>
  <si>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</si>
  <si>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</si>
  <si>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</si>
  <si>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</si>
  <si>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</si>
  <si>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</si>
  <si>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</si>
  <si>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</si>
  <si>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</si>
  <si>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</si>
  <si>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</si>
  <si>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</si>
  <si>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</si>
  <si>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</si>
  <si>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</si>
  <si>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</si>
  <si>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</si>
  <si>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</si>
  <si>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</si>
  <si>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</si>
  <si>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</si>
  <si>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</si>
  <si>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</si>
  <si>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</si>
  <si>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</si>
  <si>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</si>
  <si>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</si>
  <si>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</si>
  <si>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</si>
  <si>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</si>
  <si>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</si>
  <si>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</si>
  <si>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</si>
  <si>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</si>
  <si>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</si>
  <si>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</si>
  <si>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</si>
  <si>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</si>
  <si>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</si>
  <si>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</si>
  <si>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</si>
  <si>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</si>
  <si>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</si>
  <si>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</si>
  <si>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</si>
  <si>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</si>
  <si>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</si>
  <si>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</si>
  <si>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</si>
  <si>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</si>
  <si>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</si>
  <si>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</si>
  <si>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</si>
  <si>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</si>
  <si>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</si>
  <si>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</si>
  <si>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</si>
  <si>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</si>
  <si>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</si>
  <si>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</si>
  <si>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</si>
  <si>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</si>
  <si>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</si>
  <si>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</si>
  <si>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</si>
  <si>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</si>
  <si>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</si>
  <si>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</si>
  <si>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</si>
  <si>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</si>
  <si>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</si>
  <si>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</si>
  <si>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</si>
  <si>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</si>
  <si>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</si>
  <si>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</si>
  <si>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</si>
  <si>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</si>
  <si>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</si>
  <si>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</si>
  <si>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</si>
  <si>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</si>
  <si>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</si>
  <si>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</si>
  <si>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</si>
  <si>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</si>
  <si>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</si>
  <si>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</si>
  <si>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</si>
  <si>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</si>
  <si>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</si>
  <si>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</si>
  <si>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</si>
  <si>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</si>
  <si>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</si>
  <si>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</si>
  <si>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</si>
  <si>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</si>
  <si>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</si>
  <si>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</si>
  <si>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</si>
  <si>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</si>
  <si>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</si>
  <si>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</si>
  <si>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</si>
  <si>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</si>
  <si>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</si>
  <si>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</si>
  <si>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</si>
  <si>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</si>
  <si>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</si>
  <si>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</si>
  <si>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</si>
  <si>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</si>
  <si>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</si>
  <si>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</si>
  <si>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</si>
  <si>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</si>
  <si>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</si>
  <si>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</si>
  <si>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</si>
  <si>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</si>
  <si>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</si>
  <si>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</si>
  <si>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</si>
  <si>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</si>
  <si>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</si>
  <si>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</si>
  <si>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</si>
  <si>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</si>
  <si>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</si>
  <si>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</si>
  <si>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</si>
  <si>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</si>
  <si>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</si>
  <si>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</si>
  <si>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</si>
  <si>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</si>
  <si>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</si>
  <si>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</si>
  <si>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</si>
  <si>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</si>
  <si>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</si>
  <si>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</si>
  <si>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</si>
  <si>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</si>
  <si>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</si>
  <si>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</si>
  <si>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</si>
  <si>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</si>
  <si>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</si>
  <si>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</si>
  <si>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</si>
  <si>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</si>
  <si>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</si>
  <si>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</si>
  <si>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</si>
  <si>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</si>
  <si>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</si>
  <si>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</si>
  <si>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</si>
  <si>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</si>
  <si>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</si>
  <si>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</si>
  <si>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</si>
  <si>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</si>
  <si>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</si>
  <si>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</si>
  <si>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</si>
  <si>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</si>
  <si>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</si>
  <si>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</si>
  <si>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</si>
  <si>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</si>
  <si>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</si>
  <si>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</si>
  <si>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</si>
  <si>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</si>
  <si>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</si>
  <si>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</si>
  <si>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</si>
  <si>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</si>
  <si>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</si>
  <si>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</si>
  <si>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</si>
  <si>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</si>
  <si>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</si>
  <si>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</si>
  <si>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</si>
  <si>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</si>
  <si>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</si>
  <si>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</si>
  <si>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</si>
  <si>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</si>
  <si>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</si>
  <si>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</si>
  <si>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</si>
  <si>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</si>
  <si>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</si>
  <si>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</si>
  <si>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</si>
  <si>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</si>
  <si>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</si>
  <si>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</si>
  <si>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</si>
  <si>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</si>
  <si>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</si>
  <si>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</si>
  <si>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</si>
  <si>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</si>
  <si>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</si>
  <si>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</si>
  <si>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</si>
  <si>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</si>
  <si>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</si>
  <si>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</si>
  <si>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</si>
  <si>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</si>
  <si>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</si>
  <si>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</si>
  <si>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</si>
  <si>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</si>
  <si>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</si>
  <si>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</si>
  <si>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</si>
  <si>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</si>
  <si>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</si>
  <si>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</si>
  <si>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</si>
  <si>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</si>
  <si>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</si>
  <si>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</si>
  <si>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</si>
  <si>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</si>
  <si>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</si>
  <si>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</si>
  <si>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</si>
  <si>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</si>
  <si>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</si>
  <si>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</si>
  <si>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</si>
  <si>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</si>
  <si>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</si>
  <si>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</si>
  <si>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</si>
  <si>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</si>
  <si>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</si>
  <si>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</si>
  <si>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</si>
  <si>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</si>
  <si>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</si>
  <si>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</si>
  <si>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</si>
  <si>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</si>
  <si>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</si>
  <si>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</si>
  <si>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</si>
  <si>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</si>
  <si>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</si>
  <si>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</si>
  <si>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</si>
  <si>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</si>
  <si>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</si>
  <si>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</si>
  <si>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</si>
  <si>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</si>
  <si>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</si>
  <si>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</si>
  <si>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</si>
  <si>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</si>
  <si>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</si>
  <si>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</si>
  <si>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</si>
  <si>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</si>
  <si>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</si>
  <si>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</si>
  <si>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</si>
  <si>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</si>
  <si>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</si>
  <si>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</si>
  <si>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</si>
  <si>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</si>
  <si>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</si>
  <si>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</si>
  <si>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</si>
  <si>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</si>
  <si>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</si>
  <si>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</si>
  <si>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</si>
  <si>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</si>
  <si>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</si>
  <si>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</si>
  <si>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</si>
  <si>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</si>
  <si>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</si>
  <si>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</si>
  <si>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</si>
  <si>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</si>
  <si>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</si>
  <si>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</si>
  <si>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</si>
  <si>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</si>
  <si>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</si>
  <si>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</si>
  <si>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</si>
  <si>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</si>
  <si>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</si>
  <si>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</si>
  <si>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</si>
  <si>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</si>
  <si>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</si>
  <si>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</si>
  <si>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</si>
  <si>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</si>
  <si>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</si>
  <si>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</si>
  <si>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</si>
  <si>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</si>
  <si>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</si>
  <si>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</si>
  <si>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</si>
  <si>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</si>
  <si>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</si>
  <si>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</si>
  <si>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</si>
  <si>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</si>
  <si>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</si>
  <si>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</si>
  <si>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</si>
  <si>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</si>
  <si>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</si>
  <si>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</si>
  <si>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</si>
  <si>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</si>
  <si>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</si>
  <si>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</si>
  <si>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</si>
  <si>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</si>
  <si>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</si>
  <si>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</si>
  <si>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</si>
  <si>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</si>
  <si>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</si>
  <si>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</si>
  <si>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</si>
  <si>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</si>
  <si>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</si>
  <si>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</si>
  <si>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</si>
  <si>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</si>
  <si>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</si>
  <si>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</si>
  <si>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</si>
  <si>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</si>
  <si>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</si>
  <si>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</si>
  <si>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</si>
  <si>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</si>
  <si>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</si>
  <si>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</si>
  <si>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</si>
  <si>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</si>
  <si>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</si>
  <si>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</si>
  <si>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</si>
  <si>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</si>
  <si>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</si>
  <si>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</si>
  <si>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</si>
  <si>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</si>
  <si>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</si>
  <si>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</si>
  <si>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</si>
  <si>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</si>
  <si>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</si>
  <si>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</si>
  <si>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</si>
  <si>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</si>
  <si>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</si>
  <si>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</si>
  <si>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</si>
  <si>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</si>
  <si>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</si>
  <si>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</si>
  <si>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</si>
  <si>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</si>
  <si>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</si>
  <si>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</si>
  <si>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</si>
  <si>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</si>
  <si>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</si>
  <si>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</si>
  <si>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</si>
  <si>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</si>
  <si>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</si>
  <si>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</si>
  <si>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</si>
  <si>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</si>
  <si>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</si>
  <si>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</si>
  <si>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</si>
  <si>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</si>
  <si>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</si>
  <si>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</si>
  <si>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</si>
  <si>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</si>
  <si>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</si>
  <si>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</si>
  <si>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</si>
  <si>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</si>
  <si>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</si>
  <si>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</si>
  <si>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</si>
  <si>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</si>
  <si>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</si>
  <si>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</si>
  <si>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</si>
  <si>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</si>
  <si>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</si>
  <si>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</si>
  <si>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</si>
  <si>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</si>
  <si>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</si>
  <si>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</si>
  <si>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</si>
  <si>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</si>
  <si>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</si>
  <si>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</si>
  <si>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</si>
  <si>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</si>
  <si>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</si>
  <si>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</si>
  <si>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</si>
  <si>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</si>
  <si>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</si>
  <si>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</si>
  <si>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</si>
  <si>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</si>
  <si>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</si>
  <si>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</si>
  <si>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</si>
  <si>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</si>
  <si>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</si>
  <si>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</si>
  <si>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</si>
  <si>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</si>
  <si>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</si>
  <si>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</si>
  <si>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</si>
  <si>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</si>
  <si>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</si>
  <si>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</si>
  <si>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</si>
  <si>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</si>
  <si>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</si>
  <si>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</si>
  <si>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</si>
  <si>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</si>
  <si>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</si>
  <si>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</si>
  <si>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</si>
  <si>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</si>
  <si>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</si>
  <si>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</si>
  <si>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</si>
  <si>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</si>
  <si>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</si>
  <si>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</si>
  <si>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</si>
  <si>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</si>
  <si>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</si>
  <si>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</si>
  <si>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</si>
  <si>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</si>
  <si>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</si>
  <si>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</si>
  <si>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</si>
  <si>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</si>
  <si>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</si>
  <si>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</si>
  <si>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</si>
  <si>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</si>
  <si>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</si>
  <si>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</si>
  <si>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</si>
  <si>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</si>
  <si>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</si>
  <si>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</si>
  <si>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</si>
  <si>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</si>
  <si>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</si>
  <si>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</si>
  <si>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</si>
  <si>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</si>
  <si>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</si>
  <si>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</si>
  <si>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</si>
  <si>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</si>
  <si>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</si>
  <si>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</si>
  <si>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</si>
  <si>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</si>
  <si>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</si>
  <si>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</si>
  <si>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</si>
  <si>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</si>
  <si>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</si>
  <si>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</si>
  <si>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</si>
  <si>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</si>
  <si>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</si>
  <si>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</si>
  <si>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</si>
  <si>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</si>
  <si>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</si>
  <si>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</si>
  <si>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</si>
  <si>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</si>
  <si>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</si>
  <si>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</si>
  <si>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</si>
  <si>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</si>
  <si>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</si>
  <si>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</si>
  <si>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</si>
  <si>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</si>
  <si>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</si>
  <si>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</si>
  <si>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</si>
  <si>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</si>
  <si>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</si>
  <si>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</si>
  <si>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</si>
  <si>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</si>
  <si>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</si>
  <si>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</si>
  <si>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</si>
  <si>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</si>
  <si>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</si>
  <si>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</si>
  <si>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</si>
  <si>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</si>
  <si>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</si>
  <si>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</si>
  <si>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</si>
  <si>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</si>
  <si>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</si>
  <si>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</si>
  <si>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</si>
  <si>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</si>
  <si>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</si>
  <si>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</si>
  <si>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</si>
  <si>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</si>
  <si>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</si>
  <si>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</si>
  <si>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</si>
  <si>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</si>
  <si>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</si>
  <si>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</si>
  <si>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</si>
  <si>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</si>
  <si>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</si>
  <si>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</si>
  <si>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</si>
  <si>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</si>
  <si>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</si>
  <si>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</si>
  <si>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</si>
  <si>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</si>
  <si>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</si>
  <si>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</si>
  <si>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</si>
  <si>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</si>
  <si>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</si>
  <si>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</si>
  <si>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</si>
  <si>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</si>
  <si>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</si>
  <si>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</si>
  <si>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</si>
  <si>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</si>
  <si>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</si>
  <si>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</si>
  <si>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</si>
  <si>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</si>
  <si>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</si>
  <si>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</si>
  <si>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</si>
  <si>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</si>
  <si>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</si>
  <si>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</si>
  <si>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</si>
  <si>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</si>
  <si>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</si>
  <si>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</si>
  <si>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</si>
  <si>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</si>
  <si>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</si>
  <si>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</si>
  <si>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</si>
  <si>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</si>
  <si>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</si>
  <si>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</si>
  <si>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</si>
  <si>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</si>
  <si>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</si>
  <si>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</si>
  <si>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</si>
  <si>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</si>
  <si>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</si>
  <si>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</si>
  <si>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</si>
  <si>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</si>
  <si>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</si>
  <si>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</si>
  <si>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</si>
  <si>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</si>
  <si>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</si>
  <si>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</si>
  <si>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</si>
  <si>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</si>
  <si>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</si>
  <si>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</si>
  <si>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</si>
  <si>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</si>
  <si>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</si>
  <si>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</si>
  <si>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</si>
  <si>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</si>
  <si>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</si>
  <si>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</si>
  <si>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</si>
  <si>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</si>
  <si>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</si>
  <si>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</si>
  <si>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</si>
  <si>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</si>
  <si>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</si>
  <si>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</si>
  <si>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</si>
  <si>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</si>
  <si>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</si>
  <si>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</si>
  <si>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</si>
  <si>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</si>
  <si>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</si>
  <si>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</si>
  <si>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</si>
  <si>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</si>
  <si>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</si>
  <si>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</si>
  <si>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</si>
  <si>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</si>
  <si>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</si>
  <si>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</si>
  <si>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</si>
  <si>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</si>
  <si>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</si>
  <si>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</si>
  <si>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</si>
  <si>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</si>
  <si>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</si>
  <si>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</si>
  <si>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</si>
  <si>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</si>
  <si>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</si>
  <si>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</si>
  <si>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</si>
  <si>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</si>
  <si>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</si>
  <si>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</si>
  <si>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</si>
  <si>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</si>
  <si>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</si>
  <si>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</si>
  <si>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</si>
  <si>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</si>
  <si>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</si>
  <si>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</si>
  <si>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</si>
  <si>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</si>
  <si>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</si>
  <si>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</si>
  <si>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</si>
  <si>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</si>
  <si>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</si>
  <si>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</si>
  <si>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</si>
  <si>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</si>
  <si>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</si>
  <si>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</si>
  <si>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</si>
  <si>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</si>
  <si>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</si>
  <si>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</si>
  <si>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</si>
  <si>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</si>
  <si>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</si>
  <si>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</si>
  <si>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</si>
  <si>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</si>
  <si>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</si>
  <si>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</si>
  <si>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</si>
  <si>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</si>
  <si>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</si>
  <si>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</si>
  <si>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</si>
  <si>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</si>
  <si>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</si>
  <si>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</si>
  <si>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</si>
  <si>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</si>
  <si>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</si>
  <si>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</si>
  <si>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</si>
  <si>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</si>
  <si>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</si>
  <si>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</si>
  <si>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</si>
  <si>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</si>
  <si>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</si>
  <si>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</si>
  <si>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</si>
  <si>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</si>
  <si>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</si>
  <si>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</si>
  <si>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</si>
  <si>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</si>
  <si>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</si>
  <si>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</si>
  <si>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</si>
  <si>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</si>
  <si>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</si>
  <si>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</si>
  <si>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</si>
  <si>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</si>
  <si>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</si>
  <si>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</si>
  <si>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</si>
  <si>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</si>
  <si>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</si>
  <si>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</si>
  <si>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</si>
  <si>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</si>
  <si>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</si>
  <si>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</si>
  <si>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</si>
  <si>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</si>
  <si>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</si>
  <si>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</si>
  <si>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</si>
  <si>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</si>
  <si>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</si>
  <si>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</si>
  <si>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</si>
  <si>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</si>
  <si>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</si>
  <si>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</si>
  <si>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</si>
  <si>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</si>
  <si>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</si>
  <si>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</si>
  <si>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</si>
  <si>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</si>
  <si>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</si>
  <si>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</si>
  <si>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</si>
  <si>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</si>
  <si>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</si>
  <si>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</si>
  <si>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</si>
  <si>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</si>
  <si>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</si>
  <si>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</si>
  <si>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</si>
  <si>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</si>
  <si>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</si>
  <si>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</si>
  <si>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</si>
  <si>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</si>
  <si>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</si>
  <si>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</si>
  <si>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</si>
  <si>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</si>
  <si>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</si>
  <si>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</si>
  <si>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</si>
  <si>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</si>
  <si>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</si>
  <si>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</si>
  <si>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</si>
  <si>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</si>
  <si>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</si>
  <si>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</si>
  <si>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</si>
  <si>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</si>
  <si>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</si>
  <si>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</si>
  <si>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</si>
  <si>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</si>
  <si>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</si>
  <si>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</si>
  <si>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</si>
  <si>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</si>
  <si>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</si>
  <si>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</si>
  <si>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</si>
  <si>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</si>
  <si>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</si>
  <si>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</si>
  <si>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</si>
  <si>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</si>
  <si>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</si>
  <si>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</si>
  <si>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</si>
  <si>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</si>
  <si>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</si>
  <si>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</si>
  <si>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</si>
  <si>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</si>
  <si>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</si>
  <si>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</si>
  <si>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</si>
  <si>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</si>
  <si>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</si>
  <si>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</si>
  <si>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</si>
  <si>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</si>
  <si>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</si>
  <si>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</si>
  <si>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</si>
  <si>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</si>
  <si>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</si>
  <si>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</si>
  <si>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</si>
  <si>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</si>
  <si>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</si>
  <si>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</si>
  <si>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</si>
  <si>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</si>
  <si>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</si>
  <si>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</si>
  <si>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</si>
  <si>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</si>
  <si>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</si>
  <si>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</si>
  <si>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</si>
  <si>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</si>
  <si>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</si>
  <si>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</si>
  <si>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</si>
  <si>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</si>
  <si>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</si>
  <si>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</si>
  <si>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</si>
  <si>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</si>
  <si>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</si>
  <si>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</si>
  <si>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</si>
  <si>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</si>
  <si>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</si>
  <si>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</si>
  <si>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</si>
  <si>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</si>
  <si>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</si>
  <si>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</si>
  <si>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</si>
  <si>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</si>
  <si>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</si>
  <si>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</si>
  <si>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</si>
  <si>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</si>
  <si>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</si>
  <si>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</si>
  <si>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</si>
  <si>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</si>
  <si>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</si>
  <si>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</si>
  <si>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</si>
  <si>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</si>
  <si>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</si>
  <si>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</si>
  <si>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</si>
  <si>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</si>
  <si>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</si>
  <si>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</si>
  <si>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</si>
  <si>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</si>
  <si>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</si>
  <si>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</si>
  <si>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</si>
  <si>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</si>
  <si>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</si>
  <si>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</si>
  <si>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</si>
  <si>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</si>
  <si>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</si>
  <si>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</si>
  <si>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</si>
  <si>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</si>
  <si>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</si>
  <si>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</si>
  <si>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</si>
  <si>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</si>
  <si>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</si>
  <si>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</si>
  <si>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</si>
  <si>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</si>
  <si>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</si>
  <si>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</si>
  <si>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</si>
  <si>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</si>
  <si>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</si>
  <si>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</si>
  <si>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</si>
  <si>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</si>
  <si>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</si>
  <si>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</si>
  <si>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</si>
  <si>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</si>
  <si>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</si>
  <si>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</si>
  <si>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</si>
  <si>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</si>
  <si>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</si>
  <si>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</si>
  <si>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</si>
  <si>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</si>
  <si>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</si>
  <si>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</si>
  <si>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</si>
  <si>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</si>
  <si>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</si>
  <si>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</si>
  <si>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</si>
  <si>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</si>
  <si>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</si>
  <si>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</si>
  <si>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</si>
  <si>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</si>
  <si>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</si>
  <si>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</si>
  <si>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</si>
  <si>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</si>
  <si>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</si>
  <si>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</si>
  <si>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</si>
  <si>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</si>
  <si>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</si>
  <si>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</si>
  <si>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</si>
  <si>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</si>
  <si>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</si>
  <si>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</si>
  <si>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</si>
  <si>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</si>
  <si>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</si>
  <si>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</si>
  <si>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</si>
  <si>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</si>
  <si>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</si>
  <si>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</si>
  <si>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</si>
  <si>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</si>
  <si>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</si>
  <si>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</si>
  <si>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</si>
  <si>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</si>
  <si>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</si>
  <si>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</si>
  <si>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</si>
  <si>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</si>
  <si>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</si>
  <si>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</si>
  <si>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</si>
  <si>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</si>
  <si>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</si>
  <si>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</si>
  <si>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</si>
  <si>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</si>
  <si>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</si>
  <si>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</si>
  <si>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</si>
  <si>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</si>
  <si>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</si>
  <si>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</si>
  <si>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</si>
  <si>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</si>
  <si>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</si>
  <si>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</si>
  <si>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</si>
  <si>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</si>
  <si>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</si>
  <si>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</si>
  <si>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</si>
  <si>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</si>
  <si>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</si>
  <si>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</si>
  <si>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</si>
  <si>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</si>
  <si>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</si>
  <si>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</si>
  <si>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</si>
  <si>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</si>
  <si>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</si>
  <si>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</si>
  <si>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</si>
  <si>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</si>
  <si>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</si>
  <si>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</si>
  <si>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</si>
  <si>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</si>
  <si>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</si>
  <si>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</si>
  <si>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</si>
  <si>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</si>
  <si>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</si>
  <si>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</si>
  <si>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</si>
  <si>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</si>
  <si>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</si>
  <si>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</si>
  <si>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</si>
  <si>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</si>
  <si>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</si>
  <si>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</si>
  <si>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</si>
  <si>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</si>
  <si>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</si>
  <si>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</si>
  <si>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</si>
  <si>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</si>
  <si>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</si>
  <si>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</si>
  <si>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</si>
  <si>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</si>
  <si>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</si>
  <si>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</si>
  <si>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</si>
  <si>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</si>
  <si>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</si>
  <si>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</si>
  <si>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</si>
  <si>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</si>
  <si>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</si>
  <si>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</si>
  <si>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</si>
  <si>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</si>
  <si>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</si>
  <si>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</si>
  <si>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</si>
  <si>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</si>
  <si>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</si>
  <si>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</si>
  <si>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</si>
  <si>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</si>
  <si>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</si>
  <si>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</si>
  <si>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</si>
  <si>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</si>
  <si>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</si>
  <si>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</si>
  <si>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</si>
  <si>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</si>
  <si>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</si>
  <si>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</si>
  <si>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</si>
  <si>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</si>
  <si>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</si>
  <si>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</si>
  <si>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</si>
  <si>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</si>
  <si>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</si>
  <si>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</si>
  <si>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</si>
  <si>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</si>
  <si>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</si>
  <si>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</si>
  <si>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</si>
  <si>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</si>
  <si>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</si>
  <si>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</si>
  <si>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</si>
  <si>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</si>
  <si>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</si>
  <si>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</si>
  <si>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</si>
  <si>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</si>
  <si>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</si>
  <si>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</si>
  <si>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</si>
  <si>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</si>
  <si>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</si>
  <si>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</si>
  <si>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</si>
  <si>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</si>
  <si>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</si>
  <si>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</si>
  <si>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</si>
  <si>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</si>
  <si>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</si>
  <si>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</si>
  <si>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</si>
  <si>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</si>
  <si>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</si>
  <si>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</si>
  <si>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</si>
  <si>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</si>
  <si>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</si>
  <si>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</si>
  <si>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</si>
  <si>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</si>
  <si>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</si>
  <si>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</si>
  <si>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</si>
  <si>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</si>
  <si>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</si>
  <si>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</si>
  <si>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</si>
  <si>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</si>
  <si>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</si>
  <si>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</si>
  <si>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</si>
  <si>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</si>
  <si>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</si>
  <si>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</si>
  <si>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</si>
  <si>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</si>
  <si>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</si>
  <si>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</si>
  <si>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</si>
  <si>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</si>
  <si>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</si>
  <si>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</si>
  <si>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</si>
  <si>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</si>
  <si>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</si>
  <si>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</si>
  <si>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</si>
  <si>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</si>
  <si>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</si>
  <si>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</si>
  <si>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</si>
  <si>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</si>
  <si>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</si>
  <si>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</si>
  <si>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</si>
  <si>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</si>
  <si>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</si>
  <si>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</si>
  <si>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</si>
  <si>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</si>
  <si>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</si>
  <si>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</si>
  <si>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</si>
  <si>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</si>
  <si>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</si>
  <si>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</si>
  <si>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</si>
  <si>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</si>
  <si>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</si>
  <si>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</si>
  <si>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</si>
  <si>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</si>
  <si>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</si>
  <si>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</si>
  <si>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</si>
  <si>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</si>
  <si>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</si>
  <si>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</si>
  <si>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</si>
  <si>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</si>
  <si>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</si>
  <si>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</si>
  <si>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</si>
  <si>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</si>
  <si>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</si>
  <si>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</si>
  <si>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</si>
  <si>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</si>
  <si>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</si>
  <si>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</si>
  <si>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</si>
  <si>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</si>
  <si>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</si>
  <si>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</si>
  <si>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</si>
  <si>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</si>
  <si>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</si>
  <si>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</si>
  <si>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</si>
  <si>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</si>
  <si>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</si>
  <si>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</si>
  <si>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</si>
  <si>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</si>
  <si>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</si>
  <si>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</si>
  <si>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</si>
  <si>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</si>
  <si>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</si>
  <si>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</si>
  <si>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</si>
  <si>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</si>
  <si>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</si>
  <si>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</si>
  <si>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</si>
  <si>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</si>
  <si>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</si>
  <si>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</si>
  <si>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</si>
  <si>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</si>
  <si>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</si>
  <si>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</si>
  <si>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</si>
  <si>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</si>
  <si>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</si>
  <si>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</si>
  <si>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</si>
  <si>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</si>
  <si>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</si>
  <si>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</si>
  <si>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</si>
  <si>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</si>
  <si>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</si>
  <si>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</si>
  <si>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</si>
  <si>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</si>
  <si>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</si>
  <si>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</si>
  <si>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</si>
  <si>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</si>
  <si>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</si>
  <si>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</si>
  <si>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</si>
  <si>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</si>
  <si>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</si>
  <si>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</si>
  <si>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</si>
  <si>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</si>
  <si>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</si>
  <si>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</si>
  <si>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</si>
  <si>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</si>
  <si>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</si>
  <si>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</si>
  <si>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</si>
  <si>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</si>
  <si>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</si>
  <si>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</si>
  <si>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</si>
  <si>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</si>
  <si>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</si>
  <si>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</si>
  <si>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</si>
  <si>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</si>
  <si>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</si>
  <si>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</si>
  <si>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</si>
  <si>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</si>
  <si>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</si>
  <si>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</si>
  <si>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</si>
  <si>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</si>
  <si>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</si>
  <si>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</si>
  <si>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</si>
  <si>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</si>
  <si>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</si>
  <si>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</si>
  <si>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</si>
  <si>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</si>
  <si>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</si>
  <si>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</si>
  <si>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</si>
  <si>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</si>
  <si>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</si>
  <si>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</si>
  <si>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</si>
  <si>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</si>
  <si>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</si>
  <si>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</si>
  <si>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</si>
  <si>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</si>
  <si>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</si>
  <si>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</si>
  <si>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</si>
  <si>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</si>
  <si>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</si>
  <si>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</si>
  <si>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</si>
  <si>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</si>
  <si>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</si>
  <si>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</si>
  <si>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</si>
  <si>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</si>
  <si>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</si>
  <si>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</si>
  <si>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</si>
  <si>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</si>
  <si>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</si>
  <si>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</si>
  <si>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</si>
  <si>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</si>
  <si>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</si>
  <si>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</si>
  <si>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</si>
  <si>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</si>
  <si>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</si>
  <si>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</si>
  <si>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</si>
  <si>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</si>
  <si>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</si>
  <si>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</si>
  <si>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</si>
  <si>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</si>
  <si>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</si>
  <si>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</si>
  <si>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</si>
  <si>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</si>
  <si>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</si>
  <si>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</si>
  <si>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</si>
  <si>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</si>
  <si>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</si>
  <si>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</si>
  <si>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</si>
  <si>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</si>
  <si>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</si>
  <si>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</si>
  <si>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</si>
  <si>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</si>
  <si>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</si>
  <si>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</si>
  <si>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</si>
  <si>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</si>
  <si>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</si>
  <si>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</si>
  <si>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</si>
  <si>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</si>
  <si>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</si>
  <si>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</si>
  <si>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</si>
  <si>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</si>
  <si>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</si>
  <si>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</si>
  <si>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</si>
  <si>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</si>
  <si>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</si>
  <si>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</si>
  <si>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</si>
  <si>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</si>
  <si>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</si>
  <si>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</si>
  <si>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</si>
  <si>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</si>
  <si>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</si>
  <si>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</si>
  <si>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</si>
  <si>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</si>
  <si>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</si>
  <si>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</si>
  <si>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</si>
  <si>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</si>
  <si>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</si>
  <si>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</si>
  <si>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</si>
  <si>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</si>
  <si>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</si>
  <si>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</si>
  <si>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</si>
  <si>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</si>
  <si>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</si>
  <si>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</si>
  <si>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</si>
  <si>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</si>
  <si>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</si>
  <si>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</si>
  <si>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</si>
  <si>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</si>
  <si>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</si>
  <si>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</si>
  <si>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</si>
  <si>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</si>
  <si>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</si>
  <si>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</si>
  <si>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</si>
  <si>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</si>
  <si>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</si>
  <si>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</si>
  <si>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</si>
  <si>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</si>
  <si>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</si>
  <si>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</si>
  <si>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</si>
  <si>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</si>
  <si>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</si>
  <si>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</si>
  <si>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</si>
  <si>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</si>
  <si>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</si>
  <si>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</si>
  <si>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</si>
  <si>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</si>
  <si>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</si>
  <si>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</si>
  <si>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</si>
  <si>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</si>
  <si>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</si>
  <si>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</si>
  <si>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</si>
  <si>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</si>
  <si>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</si>
  <si>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</si>
  <si>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</si>
  <si>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</si>
  <si>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</si>
  <si>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</si>
  <si>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</si>
  <si>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</si>
  <si>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</si>
  <si>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</si>
  <si>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</si>
  <si>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</si>
  <si>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</si>
  <si>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</si>
  <si>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</si>
  <si>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</si>
  <si>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</si>
  <si>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</si>
  <si>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</si>
  <si>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</si>
  <si>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</si>
  <si>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</si>
  <si>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</si>
  <si>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</si>
  <si>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</si>
  <si>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</si>
  <si>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</si>
  <si>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</si>
  <si>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</si>
  <si>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</si>
  <si>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</si>
  <si>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</si>
  <si>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</si>
  <si>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</si>
  <si>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</si>
  <si>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</si>
  <si>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</si>
  <si>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</si>
  <si>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</si>
  <si>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</si>
  <si>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</si>
  <si>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</si>
  <si>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</si>
  <si>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</si>
  <si>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</si>
  <si>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</si>
  <si>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</si>
  <si>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</si>
  <si>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</si>
  <si>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</si>
  <si>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</si>
  <si>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</si>
  <si>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</si>
  <si>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</si>
  <si>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</si>
  <si>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</si>
  <si>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</si>
  <si>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</si>
  <si>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</si>
  <si>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</si>
  <si>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</si>
  <si>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</si>
  <si>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</si>
  <si>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</si>
  <si>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</si>
  <si>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</si>
  <si>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</si>
  <si>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</si>
  <si>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</si>
  <si>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</si>
  <si>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</si>
  <si>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</si>
  <si>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</si>
  <si>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</si>
  <si>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</si>
  <si>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</si>
  <si>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</si>
  <si>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</si>
  <si>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</si>
  <si>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</si>
  <si>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</si>
  <si>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</si>
  <si>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</si>
  <si>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</si>
  <si>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</si>
  <si>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</si>
  <si>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</si>
  <si>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</si>
  <si>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</si>
  <si>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</si>
  <si>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</si>
  <si>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</si>
  <si>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</si>
  <si>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</si>
  <si>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</si>
  <si>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</si>
  <si>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</si>
  <si>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</si>
  <si>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</si>
  <si>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</si>
  <si>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</si>
  <si>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</si>
  <si>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</si>
  <si>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</si>
  <si>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</si>
  <si>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</si>
  <si>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</si>
  <si>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</si>
  <si>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</si>
  <si>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</si>
  <si>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</si>
  <si>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</si>
  <si>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</si>
  <si>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</si>
  <si>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</si>
  <si>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</si>
  <si>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</si>
  <si>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</si>
  <si>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</si>
  <si>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</si>
  <si>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</si>
  <si>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</si>
  <si>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</si>
  <si>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</si>
  <si>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</si>
  <si>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</si>
  <si>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</si>
  <si>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</si>
  <si>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</si>
  <si>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</si>
  <si>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</si>
  <si>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</si>
  <si>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</si>
  <si>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</si>
  <si>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</si>
  <si>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</si>
  <si>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</si>
  <si>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</si>
  <si>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</si>
  <si>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</si>
  <si>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</si>
  <si>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</si>
  <si>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</si>
  <si>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</si>
  <si>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</si>
  <si>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</si>
  <si>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</si>
  <si>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</si>
  <si>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</si>
  <si>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</si>
  <si>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</si>
  <si>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</si>
  <si>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</si>
  <si>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</si>
  <si>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</si>
  <si>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</si>
  <si>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</si>
  <si>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</si>
  <si>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</si>
  <si>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</si>
  <si>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</si>
  <si>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</si>
  <si>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</si>
  <si>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</si>
  <si>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</si>
  <si>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</si>
  <si>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</si>
  <si>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</si>
  <si>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</si>
  <si>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</si>
  <si>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</si>
  <si>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</si>
  <si>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</si>
  <si>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</si>
  <si>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</si>
  <si>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</si>
  <si>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</si>
  <si>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</si>
  <si>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</si>
  <si>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</si>
  <si>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</si>
  <si>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</si>
  <si>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</si>
  <si>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</si>
  <si>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</si>
  <si>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</si>
  <si>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</si>
  <si>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</si>
  <si>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</si>
  <si>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</si>
  <si>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</si>
  <si>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</si>
  <si>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</si>
  <si>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</si>
  <si>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</si>
  <si>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</si>
  <si>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</si>
  <si>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</si>
  <si>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</si>
  <si>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</si>
  <si>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</si>
  <si>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</si>
  <si>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</si>
  <si>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</si>
  <si>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</si>
  <si>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</si>
  <si>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</si>
  <si>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</si>
  <si>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</si>
  <si>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</si>
  <si>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</si>
  <si>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</si>
  <si>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</si>
  <si>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</si>
  <si>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</si>
  <si>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</si>
  <si>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</si>
  <si>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</si>
  <si>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</si>
  <si>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</si>
  <si>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</si>
  <si>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</si>
  <si>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</si>
  <si>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</si>
  <si>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</si>
  <si>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</si>
  <si>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</si>
  <si>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</si>
  <si>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</si>
  <si>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</si>
  <si>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</si>
  <si>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</si>
  <si>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</si>
  <si>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</si>
  <si>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</si>
  <si>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</si>
  <si>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</si>
  <si>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</si>
  <si>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</si>
  <si>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</si>
  <si>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</si>
  <si>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</si>
  <si>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</si>
  <si>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</si>
  <si>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</si>
  <si>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</si>
  <si>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</si>
  <si>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</si>
  <si>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</si>
  <si>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</si>
  <si>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</si>
  <si>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</si>
  <si>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</si>
  <si>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</si>
  <si>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</si>
  <si>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</si>
  <si>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</si>
  <si>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</si>
  <si>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</si>
  <si>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</si>
  <si>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</si>
  <si>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</si>
  <si>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</si>
  <si>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</si>
  <si>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</si>
  <si>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</si>
  <si>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</si>
  <si>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</si>
  <si>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</si>
  <si>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</si>
  <si>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</si>
  <si>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</si>
  <si>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</si>
  <si>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</si>
  <si>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</si>
  <si>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</si>
  <si>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</si>
  <si>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</si>
  <si>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</si>
  <si>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</si>
  <si>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</si>
  <si>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</si>
  <si>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</si>
  <si>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</si>
  <si>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</si>
  <si>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</si>
  <si>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</si>
  <si>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</si>
  <si>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</si>
  <si>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</si>
  <si>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</si>
  <si>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</si>
  <si>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</si>
  <si>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</si>
  <si>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</si>
  <si>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</si>
  <si>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</si>
  <si>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</si>
  <si>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</si>
  <si>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</si>
  <si>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</si>
  <si>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</si>
  <si>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</si>
  <si>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</si>
  <si>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</si>
  <si>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</si>
  <si>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</si>
  <si>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</si>
  <si>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</si>
  <si>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</si>
  <si>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</si>
  <si>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</si>
  <si>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</si>
  <si>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</si>
  <si>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</si>
  <si>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</si>
  <si>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</si>
  <si>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</si>
  <si>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</si>
  <si>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</si>
  <si>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</si>
  <si>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</si>
  <si>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</si>
  <si>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</si>
  <si>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</si>
  <si>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</si>
  <si>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</si>
  <si>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</si>
  <si>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</si>
  <si>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</si>
  <si>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</si>
  <si>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</si>
  <si>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</si>
  <si>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</si>
  <si>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</si>
  <si>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</si>
  <si>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</si>
  <si>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</si>
  <si>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</si>
  <si>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</si>
  <si>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</si>
  <si>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</si>
  <si>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</si>
  <si>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</si>
  <si>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</si>
  <si>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</si>
  <si>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</si>
  <si>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</si>
  <si>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</si>
  <si>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</si>
  <si>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</si>
  <si>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</si>
  <si>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</si>
  <si>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</si>
  <si>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</si>
  <si>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</si>
  <si>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</si>
  <si>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</si>
  <si>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</si>
  <si>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</si>
  <si>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</si>
  <si>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</si>
  <si>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</si>
  <si>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</si>
  <si>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</si>
  <si>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</si>
  <si>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</si>
  <si>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</si>
  <si>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</si>
  <si>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</si>
  <si>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</si>
  <si>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</si>
  <si>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</si>
  <si>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</si>
  <si>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</si>
  <si>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</si>
  <si>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</si>
  <si>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</si>
  <si>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</si>
  <si>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</si>
  <si>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</si>
  <si>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</si>
  <si>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</si>
  <si>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</si>
  <si>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</si>
  <si>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</si>
  <si>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</si>
  <si>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</si>
  <si>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</si>
  <si>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</si>
  <si>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</si>
  <si>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</si>
  <si>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</si>
  <si>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</si>
  <si>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</si>
  <si>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</si>
  <si>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</si>
  <si>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</si>
  <si>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</si>
  <si>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</si>
  <si>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</si>
  <si>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</si>
  <si>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</si>
  <si>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</si>
  <si>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</si>
  <si>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</si>
  <si>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</si>
  <si>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</si>
  <si>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</si>
  <si>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</si>
  <si>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</si>
  <si>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</si>
  <si>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</si>
  <si>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</si>
  <si>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</si>
  <si>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</si>
  <si>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</si>
  <si>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</si>
  <si>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</si>
  <si>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</si>
  <si>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</si>
  <si>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</si>
  <si>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</si>
  <si>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</si>
  <si>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</si>
  <si>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</si>
  <si>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</si>
  <si>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</si>
  <si>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</si>
  <si>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</si>
  <si>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</si>
  <si>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</si>
  <si>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</si>
  <si>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</si>
  <si>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</si>
  <si>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</si>
  <si>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</si>
  <si>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</si>
  <si>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</si>
  <si>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</si>
  <si>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</si>
  <si>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</si>
  <si>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</si>
  <si>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</si>
  <si>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</si>
  <si>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</si>
  <si>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</si>
  <si>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</si>
  <si>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</si>
  <si>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</si>
  <si>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</si>
  <si>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</si>
  <si>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</si>
  <si>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</si>
  <si>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</si>
  <si>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</si>
  <si>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</si>
  <si>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</si>
  <si>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</si>
  <si>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</si>
  <si>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</si>
  <si>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</si>
  <si>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</si>
  <si>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</si>
  <si>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</si>
  <si>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</si>
  <si>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</si>
  <si>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</si>
  <si>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</si>
  <si>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</si>
  <si>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</si>
  <si>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</si>
  <si>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</si>
  <si>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</si>
  <si>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</si>
  <si>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</si>
  <si>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</si>
  <si>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</si>
  <si>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</si>
  <si>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</si>
  <si>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</si>
  <si>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</si>
  <si>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</si>
  <si>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</si>
  <si>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</si>
  <si>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</si>
  <si>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</si>
  <si>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</si>
  <si>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</si>
  <si>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</si>
  <si>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</si>
  <si>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</si>
  <si>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</si>
  <si>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</si>
  <si>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</si>
  <si>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</si>
  <si>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</si>
  <si>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</si>
  <si>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</si>
  <si>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</si>
  <si>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</si>
  <si>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</si>
  <si>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</si>
  <si>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</si>
  <si>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</si>
  <si>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</si>
  <si>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</si>
  <si>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</si>
  <si>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</si>
  <si>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</si>
  <si>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</si>
  <si>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</si>
  <si>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</si>
  <si>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</si>
  <si>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</si>
  <si>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</si>
  <si>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</si>
  <si>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</si>
  <si>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</si>
  <si>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</si>
  <si>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</si>
  <si>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</si>
  <si>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</si>
  <si>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</si>
  <si>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</si>
  <si>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</si>
  <si>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</si>
  <si>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</si>
  <si>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</si>
  <si>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</si>
  <si>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</si>
  <si>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</si>
  <si>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</si>
  <si>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</si>
  <si>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</si>
  <si>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</si>
  <si>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</si>
  <si>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</si>
  <si>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</si>
  <si>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</si>
  <si>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</si>
  <si>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</si>
  <si>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</si>
  <si>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</si>
  <si>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</si>
  <si>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</si>
  <si>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</si>
  <si>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</si>
  <si>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</si>
  <si>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</si>
  <si>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</si>
  <si>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</si>
  <si>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</si>
  <si>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</si>
  <si>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</si>
  <si>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</si>
  <si>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</si>
  <si>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</si>
  <si>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</si>
  <si>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</si>
  <si>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</si>
  <si>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</si>
  <si>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</si>
  <si>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</si>
  <si>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</si>
  <si>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</si>
  <si>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</si>
  <si>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</si>
  <si>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</si>
  <si>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</si>
  <si>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</si>
  <si>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</si>
  <si>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</si>
  <si>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</si>
  <si>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</si>
  <si>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</si>
  <si>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</si>
  <si>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</si>
  <si>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</si>
  <si>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</si>
  <si>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</si>
  <si>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</si>
  <si>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</si>
  <si>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</si>
  <si>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</si>
  <si>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</si>
  <si>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</si>
  <si>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</si>
  <si>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</si>
  <si>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</si>
  <si>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</si>
  <si>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</si>
  <si>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</si>
  <si>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</si>
  <si>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</si>
  <si>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</si>
  <si>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</si>
  <si>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</si>
  <si>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</si>
  <si>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</si>
  <si>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</si>
  <si>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</si>
  <si>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</si>
  <si>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</si>
  <si>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</si>
  <si>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</si>
  <si>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</si>
  <si>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</si>
  <si>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</si>
  <si>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</si>
  <si>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</si>
  <si>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</si>
  <si>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</si>
  <si>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</si>
  <si>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</si>
  <si>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</si>
  <si>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</si>
  <si>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</si>
  <si>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</si>
  <si>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</si>
  <si>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</si>
  <si>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</si>
  <si>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</si>
  <si>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</si>
  <si>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</si>
  <si>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</si>
  <si>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</si>
  <si>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</si>
  <si>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</si>
  <si>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</si>
  <si>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</si>
  <si>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</si>
  <si>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</si>
  <si>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</si>
  <si>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</si>
  <si>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</si>
  <si>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</si>
  <si>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</si>
  <si>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</si>
  <si>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</si>
  <si>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</si>
  <si>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</si>
  <si>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</si>
  <si>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</si>
  <si>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</si>
  <si>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</si>
  <si>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</si>
  <si>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</si>
  <si>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</si>
  <si>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</si>
  <si>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</si>
  <si>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</si>
  <si>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</si>
  <si>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</si>
  <si>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</si>
  <si>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</si>
  <si>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</si>
  <si>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</si>
  <si>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</si>
  <si>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</si>
  <si>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</si>
  <si>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</si>
  <si>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</si>
  <si>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</si>
  <si>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</si>
  <si>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</si>
  <si>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</si>
  <si>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</si>
  <si>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</si>
  <si>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</si>
  <si>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</si>
  <si>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</si>
  <si>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</si>
  <si>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</si>
  <si>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</si>
  <si>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</si>
  <si>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</si>
  <si>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</si>
  <si>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</si>
  <si>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</si>
  <si>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</si>
  <si>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</si>
  <si>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</si>
  <si>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</si>
  <si>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</si>
  <si>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</si>
  <si>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</si>
  <si>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</si>
  <si>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</si>
  <si>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</si>
  <si>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</si>
  <si>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</si>
  <si>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</si>
  <si>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</si>
  <si>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</si>
  <si>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</si>
  <si>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</si>
  <si>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</si>
  <si>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</si>
  <si>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</si>
  <si>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</si>
  <si>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</si>
  <si>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</si>
  <si>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</si>
  <si>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</si>
  <si>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</si>
  <si>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</si>
  <si>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</si>
  <si>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</si>
  <si>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</si>
  <si>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</si>
  <si>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</si>
  <si>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</si>
  <si>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</si>
  <si>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</si>
  <si>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</si>
  <si>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</si>
  <si>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</si>
  <si>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</si>
  <si>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</si>
  <si>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</si>
  <si>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</si>
  <si>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</si>
  <si>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</si>
  <si>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</si>
  <si>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</si>
  <si>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</si>
  <si>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</si>
  <si>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</si>
  <si>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</si>
  <si>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</si>
  <si>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</si>
  <si>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</si>
  <si>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</si>
  <si>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</si>
  <si>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</si>
  <si>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</si>
  <si>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</si>
  <si>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</si>
  <si>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</si>
  <si>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</si>
  <si>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</si>
  <si>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</si>
  <si>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</si>
  <si>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</si>
  <si>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</si>
  <si>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</si>
  <si>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</si>
  <si>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</si>
  <si>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</si>
  <si>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</si>
  <si>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</si>
  <si>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</si>
  <si>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</si>
  <si>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</si>
  <si>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</si>
  <si>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</si>
  <si>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</si>
  <si>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</si>
  <si>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</si>
  <si>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</si>
  <si>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</si>
  <si>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</si>
  <si>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</si>
  <si>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</si>
  <si>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</si>
  <si>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</si>
  <si>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</si>
  <si>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</si>
  <si>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</si>
  <si>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</si>
  <si>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</si>
  <si>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</si>
  <si>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</si>
  <si>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</si>
  <si>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</si>
  <si>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</si>
  <si>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</si>
  <si>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</si>
  <si>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</si>
  <si>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</si>
  <si>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</si>
  <si>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</si>
  <si>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</si>
  <si>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</si>
  <si>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</si>
  <si>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</si>
  <si>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</si>
  <si>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</si>
  <si>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</si>
  <si>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</si>
  <si>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</si>
  <si>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</si>
  <si>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</si>
  <si>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</si>
  <si>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</si>
  <si>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</si>
  <si>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</si>
  <si>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</si>
  <si>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</si>
  <si>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</si>
  <si>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</si>
  <si>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</si>
  <si>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</si>
  <si>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</si>
  <si>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</si>
  <si>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</si>
  <si>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</si>
  <si>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</si>
  <si>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</si>
  <si>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</si>
  <si>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</si>
  <si>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</si>
  <si>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</si>
  <si>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</si>
  <si>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</si>
  <si>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</si>
  <si>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</si>
  <si>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</si>
  <si>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</si>
  <si>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</si>
  <si>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</si>
  <si>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</si>
  <si>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</si>
  <si>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</si>
  <si>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</si>
  <si>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</si>
  <si>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</si>
  <si>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</si>
  <si>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</si>
  <si>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</si>
  <si>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</si>
  <si>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</si>
  <si>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</si>
  <si>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</si>
  <si>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</si>
  <si>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</si>
  <si>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</si>
  <si>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</si>
  <si>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</si>
  <si>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</si>
  <si>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</si>
  <si>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</si>
  <si>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</si>
  <si>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</si>
  <si>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</si>
  <si>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</si>
  <si>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</si>
  <si>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</si>
  <si>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</si>
  <si>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</si>
  <si>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</si>
  <si>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</si>
  <si>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</si>
  <si>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</si>
  <si>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</si>
  <si>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</si>
  <si>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</si>
  <si>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</si>
  <si>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</si>
  <si>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</si>
  <si>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</si>
  <si>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</si>
  <si>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</si>
  <si>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</si>
  <si>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</si>
  <si>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</si>
  <si>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</si>
  <si>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</si>
  <si>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</si>
  <si>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</si>
  <si>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</si>
  <si>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</si>
  <si>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</si>
  <si>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</si>
  <si>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</si>
  <si>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</si>
  <si>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</si>
  <si>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</si>
  <si>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</si>
  <si>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</si>
  <si>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</si>
  <si>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</si>
  <si>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</si>
  <si>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</si>
  <si>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</si>
  <si>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</si>
  <si>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</si>
  <si>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</si>
  <si>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</si>
  <si>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</si>
  <si>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</si>
  <si>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</si>
  <si>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</si>
  <si>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</si>
  <si>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</si>
  <si>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</si>
  <si>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</si>
  <si>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</si>
  <si>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</si>
  <si>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</si>
  <si>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</si>
  <si>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</si>
  <si>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</si>
  <si>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</si>
  <si>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</si>
  <si>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</si>
  <si>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</si>
  <si>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</si>
  <si>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</si>
  <si>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</si>
  <si>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</si>
  <si>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</si>
  <si>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</si>
  <si>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</si>
  <si>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</si>
  <si>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</si>
  <si>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</si>
  <si>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</si>
  <si>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</si>
  <si>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</si>
  <si>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</si>
  <si>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</si>
  <si>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</si>
  <si>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</si>
  <si>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</si>
  <si>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</si>
  <si>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</si>
  <si>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</si>
  <si>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</si>
  <si>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</si>
  <si>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</si>
  <si>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</si>
  <si>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</si>
  <si>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</si>
  <si>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</si>
  <si>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</si>
  <si>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</si>
  <si>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</si>
  <si>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</si>
  <si>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</si>
  <si>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</si>
  <si>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</si>
  <si>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</si>
  <si>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</si>
  <si>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</si>
  <si>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</si>
  <si>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</si>
  <si>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</si>
  <si>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</si>
  <si>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</si>
  <si>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</si>
  <si>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</si>
  <si>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</si>
  <si>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</si>
  <si>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</si>
  <si>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</si>
  <si>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</si>
  <si>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</si>
  <si>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</si>
  <si>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</si>
  <si>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</si>
  <si>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</si>
  <si>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</si>
  <si>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</si>
  <si>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</si>
  <si>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</si>
  <si>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</si>
  <si>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</si>
  <si>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</si>
  <si>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</si>
  <si>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</si>
  <si>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</si>
  <si>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</si>
  <si>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</si>
  <si>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</si>
  <si>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</si>
  <si>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</si>
  <si>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</si>
  <si>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</si>
  <si>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</si>
  <si>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</si>
  <si>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</si>
  <si>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</si>
  <si>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</si>
  <si>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</si>
  <si>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</si>
  <si>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</si>
  <si>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</si>
  <si>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</si>
  <si>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</si>
  <si>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</si>
  <si>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</si>
  <si>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</si>
  <si>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</si>
  <si>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</si>
  <si>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</si>
  <si>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</si>
  <si>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</si>
  <si>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</si>
  <si>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</si>
  <si>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</si>
  <si>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</si>
  <si>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</si>
  <si>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</si>
  <si>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</si>
  <si>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</si>
  <si>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</si>
  <si>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</si>
  <si>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</si>
  <si>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</si>
  <si>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</si>
  <si>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</si>
  <si>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</si>
  <si>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</si>
  <si>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</si>
  <si>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</si>
  <si>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</si>
  <si>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</si>
  <si>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</si>
  <si>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</si>
  <si>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</si>
  <si>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</si>
  <si>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</si>
  <si>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</si>
  <si>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</si>
  <si>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</si>
  <si>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</si>
  <si>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</si>
  <si>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</si>
  <si>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</si>
  <si>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</si>
  <si>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</si>
  <si>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</si>
  <si>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</si>
  <si>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</si>
  <si>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</si>
  <si>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</si>
  <si>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</si>
  <si>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</si>
  <si>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</si>
  <si>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</si>
  <si>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</si>
  <si>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</si>
  <si>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</si>
  <si>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</si>
  <si>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</si>
  <si>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</si>
  <si>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</si>
  <si>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</si>
  <si>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</si>
  <si>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</si>
  <si>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</si>
  <si>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</si>
  <si>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</si>
  <si>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</si>
  <si>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</si>
  <si>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</si>
  <si>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</si>
  <si>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</si>
  <si>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</si>
  <si>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</si>
  <si>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</si>
  <si>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</si>
  <si>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</si>
  <si>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</si>
  <si>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</si>
  <si>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</si>
  <si>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</si>
  <si>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</si>
  <si>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</si>
  <si>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</si>
  <si>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</si>
  <si>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</si>
  <si>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</si>
  <si>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</si>
  <si>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</si>
  <si>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</si>
  <si>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</si>
  <si>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</si>
  <si>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</si>
  <si>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</si>
  <si>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</si>
  <si>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</si>
  <si>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</si>
  <si>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</si>
  <si>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</si>
  <si>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</si>
  <si>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</si>
  <si>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</si>
  <si>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</si>
  <si>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</si>
  <si>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</si>
  <si>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</si>
  <si>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</si>
  <si>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</si>
  <si>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</si>
  <si>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</si>
  <si>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</si>
  <si>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</si>
  <si>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</si>
  <si>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</si>
  <si>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</si>
  <si>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</si>
  <si>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</si>
  <si>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</si>
  <si>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</si>
  <si>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</si>
  <si>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</si>
  <si>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</si>
  <si>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</si>
  <si>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</si>
  <si>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</si>
  <si>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</si>
  <si>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</si>
  <si>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</si>
  <si>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</si>
  <si>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</si>
  <si>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</si>
  <si>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</si>
  <si>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</si>
  <si>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</si>
  <si>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</si>
  <si>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</si>
  <si>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</si>
  <si>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</si>
  <si>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</si>
  <si>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</si>
  <si>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</si>
  <si>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</si>
  <si>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</si>
  <si>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</si>
  <si>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</si>
  <si>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</si>
  <si>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</si>
  <si>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</si>
  <si>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</si>
  <si>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</si>
  <si>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</si>
  <si>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</si>
  <si>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</si>
  <si>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</si>
  <si>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</si>
  <si>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</si>
  <si>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</si>
  <si>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</si>
  <si>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</si>
  <si>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</si>
  <si>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</si>
  <si>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</si>
  <si>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</si>
  <si>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</si>
  <si>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</si>
  <si>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</si>
  <si>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</si>
  <si>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</si>
  <si>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</si>
  <si>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</si>
  <si>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</si>
  <si>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</si>
  <si>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</si>
  <si>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</si>
  <si>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</si>
  <si>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</si>
  <si>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</si>
  <si>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</si>
  <si>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</si>
  <si>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</si>
  <si>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</si>
  <si>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</si>
  <si>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</si>
  <si>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</si>
  <si>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</si>
  <si>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</si>
  <si>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</si>
  <si>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</si>
  <si>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</si>
  <si>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</si>
  <si>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</si>
  <si>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</si>
  <si>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</si>
  <si>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</si>
  <si>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</si>
  <si>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</si>
  <si>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</si>
  <si>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</si>
  <si>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</si>
  <si>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</si>
  <si>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</si>
  <si>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</si>
  <si>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</si>
  <si>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</si>
  <si>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</si>
  <si>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</si>
  <si>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</si>
  <si>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</si>
  <si>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</si>
  <si>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</si>
  <si>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</si>
  <si>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</si>
  <si>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</si>
  <si>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</si>
  <si>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</si>
  <si>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</si>
  <si>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</si>
  <si>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</si>
  <si>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</si>
  <si>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</si>
  <si>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</si>
  <si>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</si>
  <si>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</si>
  <si>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</si>
  <si>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</si>
  <si>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</si>
  <si>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</si>
  <si>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</si>
  <si>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</si>
  <si>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</si>
  <si>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</si>
  <si>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</si>
  <si>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</si>
  <si>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</si>
  <si>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</si>
  <si>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</si>
  <si>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</si>
  <si>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</si>
  <si>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</si>
  <si>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</si>
  <si>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</si>
  <si>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</si>
  <si>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</si>
  <si>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</si>
  <si>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</si>
  <si>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</si>
  <si>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</si>
  <si>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</si>
  <si>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</si>
  <si>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</si>
  <si>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</si>
  <si>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</si>
  <si>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</si>
  <si>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</si>
  <si>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</si>
  <si>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</si>
  <si>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</si>
  <si>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</si>
  <si>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</si>
  <si>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</si>
  <si>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</si>
  <si>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</si>
  <si>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</si>
  <si>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</si>
  <si>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</si>
  <si>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</si>
  <si>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</si>
  <si>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</si>
  <si>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</si>
  <si>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</si>
  <si>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</si>
  <si>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</si>
  <si>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</si>
  <si>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</si>
  <si>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</si>
  <si>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</si>
  <si>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</si>
  <si>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</si>
  <si>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</si>
  <si>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</si>
  <si>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</si>
  <si>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</si>
  <si>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</si>
  <si>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</si>
  <si>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</si>
  <si>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</si>
  <si>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</si>
  <si>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</si>
  <si>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</si>
  <si>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</si>
  <si>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</si>
  <si>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</si>
  <si>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</si>
  <si>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</si>
  <si>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</si>
  <si>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</si>
  <si>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</si>
  <si>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</si>
  <si>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</si>
  <si>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</si>
  <si>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</si>
  <si>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</si>
  <si>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</si>
  <si>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</si>
  <si>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</si>
  <si>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</si>
  <si>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</si>
  <si>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</si>
  <si>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</si>
  <si>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</si>
  <si>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</si>
  <si>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</si>
  <si>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</si>
  <si>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</si>
  <si>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</si>
  <si>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</si>
  <si>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</si>
  <si>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</si>
  <si>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</si>
  <si>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</si>
  <si>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</si>
  <si>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</si>
  <si>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</si>
  <si>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</si>
  <si>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</si>
  <si>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</si>
  <si>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</si>
  <si>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</si>
  <si>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</si>
  <si>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</si>
  <si>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</si>
  <si>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</si>
  <si>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</si>
  <si>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</si>
  <si>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</si>
  <si>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</si>
  <si>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</si>
  <si>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</si>
  <si>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</si>
  <si>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</si>
  <si>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</si>
  <si>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</si>
  <si>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</si>
  <si>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</si>
  <si>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</si>
  <si>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</si>
  <si>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</si>
  <si>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</si>
  <si>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</si>
  <si>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</si>
  <si>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</si>
  <si>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</si>
  <si>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</si>
  <si>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</si>
  <si>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</si>
  <si>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</si>
  <si>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</si>
  <si>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</si>
  <si>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</si>
  <si>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</si>
  <si>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</si>
  <si>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</si>
  <si>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</si>
  <si>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</si>
  <si>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</si>
  <si>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</si>
  <si>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</si>
  <si>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</si>
  <si>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</si>
  <si>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</si>
  <si>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</si>
  <si>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</si>
  <si>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</si>
  <si>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</si>
  <si>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</si>
  <si>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</si>
  <si>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</si>
  <si>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</si>
  <si>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</si>
  <si>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</si>
  <si>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</si>
  <si>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</si>
  <si>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</si>
  <si>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</si>
  <si>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</si>
  <si>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</si>
  <si>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</si>
  <si>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</si>
  <si>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</si>
  <si>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</si>
  <si>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</si>
  <si>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</si>
  <si>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</si>
  <si>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</si>
  <si>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</si>
  <si>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</si>
  <si>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</si>
  <si>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</si>
  <si>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</si>
  <si>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</si>
  <si>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</si>
  <si>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</si>
  <si>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</si>
  <si>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</si>
  <si>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</si>
  <si>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</si>
  <si>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</si>
  <si>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</si>
  <si>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</si>
  <si>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</si>
  <si>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</si>
  <si>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</si>
  <si>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</si>
  <si>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</si>
  <si>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</si>
  <si>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</si>
  <si>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</si>
  <si>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</si>
  <si>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</si>
  <si>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</si>
  <si>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</si>
  <si>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</si>
  <si>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</si>
  <si>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</si>
  <si>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</si>
  <si>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</si>
  <si>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</si>
  <si>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</si>
  <si>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</si>
  <si>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</si>
  <si>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</si>
  <si>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</si>
  <si>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</si>
  <si>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</si>
  <si>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</si>
  <si>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</si>
  <si>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</si>
  <si>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</si>
  <si>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</si>
  <si>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</si>
  <si>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</si>
  <si>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</si>
  <si>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</si>
  <si>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</si>
  <si>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</si>
  <si>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</si>
  <si>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</si>
  <si>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</si>
  <si>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</si>
  <si>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</si>
  <si>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</si>
  <si>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</si>
  <si>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</si>
  <si>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</si>
  <si>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</si>
  <si>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</si>
  <si>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</si>
  <si>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</si>
  <si>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</si>
  <si>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</si>
  <si>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</si>
  <si>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</si>
  <si>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</si>
  <si>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</si>
  <si>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</si>
  <si>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</si>
  <si>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</si>
  <si>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</si>
  <si>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</si>
  <si>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</si>
  <si>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</si>
  <si>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</si>
  <si>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</si>
  <si>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</si>
  <si>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</si>
  <si>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</si>
  <si>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</si>
  <si>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</si>
  <si>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</si>
  <si>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</si>
  <si>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</si>
  <si>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</si>
  <si>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</si>
  <si>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</si>
  <si>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</si>
  <si>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</si>
  <si>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</si>
  <si>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</si>
  <si>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</si>
  <si>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</si>
  <si>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</si>
  <si>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</si>
  <si>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</si>
  <si>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</si>
  <si>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</si>
  <si>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</si>
  <si>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</si>
  <si>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</si>
  <si>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</si>
  <si>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</si>
  <si>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</si>
  <si>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</si>
  <si>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</si>
  <si>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</si>
  <si>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</si>
  <si>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</si>
  <si>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</si>
  <si>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</si>
  <si>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</si>
  <si>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</si>
  <si>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</si>
  <si>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</si>
  <si>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</si>
  <si>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</si>
  <si>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</si>
  <si>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</si>
  <si>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</si>
  <si>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</si>
  <si>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</si>
  <si>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</si>
  <si>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</si>
  <si>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</si>
  <si>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</si>
  <si>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</si>
  <si>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</si>
  <si>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</si>
  <si>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</si>
  <si>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</si>
  <si>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</si>
  <si>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</si>
  <si>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</si>
  <si>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</si>
  <si>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</si>
  <si>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</si>
  <si>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</si>
  <si>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</si>
  <si>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</si>
  <si>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</si>
  <si>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</si>
  <si>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</si>
  <si>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</si>
  <si>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</si>
  <si>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</si>
  <si>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</si>
  <si>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</si>
  <si>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</si>
  <si>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</si>
  <si>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</si>
  <si>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</si>
  <si>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</si>
  <si>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</si>
  <si>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</si>
  <si>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</si>
  <si>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</si>
  <si>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</si>
  <si>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</si>
  <si>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</si>
  <si>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</si>
  <si>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</si>
  <si>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</si>
  <si>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</si>
  <si>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</si>
  <si>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</si>
  <si>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</si>
  <si>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</si>
  <si>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</si>
  <si>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</si>
  <si>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</si>
  <si>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</si>
  <si>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</si>
  <si>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</si>
  <si>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</si>
  <si>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</si>
  <si>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</si>
  <si>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</si>
  <si>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</si>
  <si>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</si>
  <si>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</si>
  <si>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</si>
  <si>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</si>
  <si>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</si>
  <si>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</si>
  <si>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</si>
  <si>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</si>
  <si>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</si>
  <si>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</si>
  <si>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</si>
  <si>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</si>
  <si>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</si>
  <si>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</si>
  <si>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</si>
  <si>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</si>
  <si>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</si>
  <si>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</si>
  <si>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</si>
  <si>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</si>
  <si>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</si>
  <si>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</si>
  <si>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</si>
  <si>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</si>
  <si>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</si>
  <si>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</si>
  <si>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</si>
  <si>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</si>
  <si>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</si>
  <si>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</si>
  <si>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</si>
  <si>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</si>
  <si>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</si>
  <si>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</si>
  <si>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</si>
  <si>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</si>
  <si>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</si>
  <si>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</si>
  <si>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</si>
  <si>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</si>
  <si>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</si>
  <si>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</si>
  <si>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</si>
  <si>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</si>
  <si>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</si>
  <si>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</si>
  <si>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</si>
  <si>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</si>
  <si>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</si>
  <si>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</si>
  <si>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</si>
  <si>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</si>
  <si>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</si>
  <si>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</si>
  <si>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</si>
  <si>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</si>
  <si>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</si>
  <si>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</si>
  <si>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</si>
  <si>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</si>
  <si>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</si>
  <si>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</si>
  <si>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</si>
  <si>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</si>
  <si>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</si>
  <si>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</si>
  <si>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</si>
  <si>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</si>
  <si>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</si>
  <si>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</si>
  <si>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</si>
  <si>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</si>
  <si>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</si>
  <si>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</si>
  <si>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</si>
  <si>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</si>
  <si>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</si>
  <si>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</si>
  <si>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</si>
  <si>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</si>
  <si>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</si>
  <si>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</si>
  <si>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</si>
  <si>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</si>
  <si>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</si>
  <si>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</si>
  <si>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</si>
  <si>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</si>
  <si>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</si>
  <si>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</si>
  <si>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</si>
  <si>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</si>
  <si>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</si>
  <si>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</si>
  <si>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</si>
  <si>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</si>
  <si>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</si>
  <si>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</si>
  <si>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</si>
  <si>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</si>
  <si>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</si>
  <si>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</si>
  <si>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</si>
  <si>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</si>
  <si>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</si>
  <si>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</si>
  <si>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</si>
  <si>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</si>
  <si>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</si>
  <si>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</si>
  <si>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</si>
  <si>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</si>
  <si>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</si>
  <si>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</si>
  <si>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</si>
  <si>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</si>
  <si>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</si>
  <si>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</si>
  <si>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</si>
  <si>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</si>
  <si>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</si>
  <si>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</si>
  <si>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</si>
  <si>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</si>
  <si>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</si>
  <si>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</si>
  <si>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</si>
  <si>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</si>
  <si>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</si>
  <si>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</si>
  <si>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</si>
  <si>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</si>
  <si>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</si>
  <si>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</si>
  <si>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</si>
  <si>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</si>
  <si>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</si>
  <si>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</si>
  <si>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</si>
  <si>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</si>
  <si>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</si>
  <si>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</si>
  <si>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</si>
  <si>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</si>
  <si>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</si>
  <si>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</si>
  <si>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</si>
  <si>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</si>
  <si>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</si>
  <si>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</si>
  <si>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</si>
  <si>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</si>
  <si>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</si>
  <si>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</si>
  <si>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</si>
  <si>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</si>
  <si>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</si>
  <si>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</si>
  <si>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</si>
  <si>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</si>
  <si>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</si>
  <si>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</si>
  <si>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</si>
  <si>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</si>
  <si>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</si>
  <si>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</si>
  <si>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</si>
  <si>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</si>
  <si>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</si>
  <si>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</si>
  <si>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</si>
  <si>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</si>
  <si>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</si>
  <si>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</si>
  <si>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</si>
  <si>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</si>
  <si>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</si>
  <si>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</si>
  <si>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</si>
  <si>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</si>
  <si>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</si>
  <si>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</si>
  <si>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</si>
  <si>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</si>
  <si>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</si>
  <si>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</si>
  <si>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</si>
  <si>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</si>
  <si>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</si>
  <si>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</si>
  <si>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</si>
  <si>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</si>
  <si>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</si>
  <si>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</si>
  <si>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</si>
  <si>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</si>
  <si>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</si>
  <si>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</si>
  <si>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</si>
  <si>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</si>
  <si>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</si>
  <si>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</si>
  <si>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</si>
  <si>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</si>
  <si>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</si>
  <si>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</si>
  <si>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</si>
  <si>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</si>
  <si>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</si>
  <si>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</si>
  <si>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</si>
  <si>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</si>
  <si>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</si>
  <si>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</si>
  <si>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</si>
  <si>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</si>
  <si>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</si>
  <si>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</si>
  <si>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</si>
  <si>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</si>
  <si>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</si>
  <si>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</si>
  <si>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</si>
  <si>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</si>
  <si>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</si>
  <si>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</si>
  <si>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</si>
  <si>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</si>
  <si>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</si>
  <si>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</si>
  <si>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</si>
  <si>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</si>
  <si>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</si>
  <si>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</si>
  <si>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</si>
  <si>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</si>
  <si>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</si>
  <si>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</si>
  <si>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</si>
  <si>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</si>
  <si>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</si>
  <si>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</si>
  <si>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</si>
  <si>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</si>
  <si>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</si>
  <si>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</si>
  <si>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</si>
  <si>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</si>
  <si>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</si>
  <si>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</si>
  <si>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</si>
  <si>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</si>
  <si>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</si>
  <si>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</si>
  <si>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</si>
  <si>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</si>
  <si>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</si>
  <si>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</si>
  <si>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</si>
  <si>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</si>
  <si>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</si>
  <si>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</si>
  <si>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</si>
  <si>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</si>
  <si>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</si>
  <si>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</si>
  <si>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</si>
  <si>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</si>
  <si>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</si>
  <si>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</si>
  <si>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</si>
  <si>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</si>
  <si>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</si>
  <si>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</si>
  <si>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</si>
  <si>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</si>
  <si>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</si>
  <si>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</si>
  <si>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</si>
  <si>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</si>
  <si>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</si>
  <si>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</si>
  <si>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</si>
  <si>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</si>
  <si>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</si>
  <si>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</si>
  <si>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</si>
  <si>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</si>
  <si>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</si>
  <si>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</si>
  <si>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</si>
  <si>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</si>
  <si>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</si>
  <si>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</si>
  <si>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</si>
  <si>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</si>
  <si>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</si>
  <si>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</si>
  <si>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</si>
  <si>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</si>
  <si>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</si>
  <si>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</si>
  <si>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</si>
  <si>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</si>
  <si>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</si>
  <si>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</si>
  <si>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</si>
  <si>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</si>
  <si>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</si>
  <si>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</si>
  <si>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</si>
  <si>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</si>
  <si>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</si>
  <si>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</si>
  <si>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</si>
  <si>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</si>
  <si>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</si>
  <si>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</si>
  <si>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</si>
  <si>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</si>
  <si>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</si>
  <si>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</si>
  <si>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</si>
  <si>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</si>
  <si>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</si>
  <si>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</si>
  <si>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</si>
  <si>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</si>
  <si>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</si>
  <si>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</si>
  <si>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</si>
  <si>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</si>
  <si>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</si>
  <si>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</si>
  <si>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</si>
  <si>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</si>
  <si>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</si>
  <si>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</si>
  <si>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</si>
  <si>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</si>
  <si>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</si>
  <si>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</si>
  <si>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</si>
  <si>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</si>
  <si>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</si>
  <si>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</si>
  <si>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</si>
  <si>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</si>
  <si>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</si>
  <si>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</si>
  <si>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</si>
  <si>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</si>
  <si>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</si>
  <si>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</si>
  <si>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</si>
  <si>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</si>
  <si>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</si>
  <si>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</si>
  <si>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</si>
  <si>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</si>
  <si>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</si>
  <si>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</si>
  <si>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</si>
  <si>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</si>
  <si>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</si>
  <si>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</si>
  <si>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</si>
  <si>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</si>
  <si>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</si>
  <si>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</si>
  <si>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</si>
  <si>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</si>
  <si>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</si>
  <si>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</si>
  <si>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</si>
  <si>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</si>
  <si>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</si>
  <si>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</si>
  <si>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</si>
  <si>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</si>
  <si>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</si>
  <si>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</si>
  <si>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</si>
  <si>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</si>
  <si>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</si>
  <si>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</si>
  <si>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</si>
  <si>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</si>
  <si>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</si>
  <si>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</si>
  <si>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</si>
  <si>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</si>
  <si>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</si>
  <si>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</si>
  <si>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</si>
  <si>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</si>
  <si>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</si>
  <si>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</si>
  <si>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</si>
  <si>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</si>
  <si>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</si>
  <si>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</si>
  <si>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</si>
  <si>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</si>
  <si>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</si>
  <si>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</si>
  <si>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</si>
  <si>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</si>
  <si>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</si>
  <si>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</si>
  <si>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</si>
  <si>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</si>
  <si>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</si>
  <si>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</si>
  <si>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</si>
  <si>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</si>
  <si>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</si>
  <si>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</si>
  <si>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</si>
  <si>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</si>
  <si>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</si>
  <si>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</si>
  <si>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</si>
  <si>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</si>
  <si>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</si>
  <si>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</si>
  <si>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</si>
  <si>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</si>
  <si>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</si>
  <si>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</si>
  <si>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</si>
  <si>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</si>
  <si>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</si>
  <si>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</si>
  <si>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</si>
  <si>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</si>
  <si>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</si>
  <si>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</si>
  <si>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</si>
  <si>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</si>
  <si>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</si>
  <si>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</si>
  <si>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</si>
  <si>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</si>
  <si>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</si>
  <si>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</si>
  <si>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</si>
  <si>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</si>
  <si>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</si>
  <si>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</si>
  <si>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</si>
  <si>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</si>
  <si>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</si>
  <si>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</si>
  <si>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</si>
  <si>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</si>
  <si>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</si>
  <si>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</si>
  <si>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</si>
  <si>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</si>
  <si>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</si>
  <si>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</si>
  <si>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</si>
  <si>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</si>
  <si>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</si>
  <si>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</si>
  <si>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</si>
  <si>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</si>
  <si>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</si>
  <si>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</si>
  <si>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</si>
  <si>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</si>
  <si>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</si>
  <si>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</si>
  <si>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</si>
  <si>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</si>
  <si>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</si>
  <si>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</si>
  <si>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</si>
  <si>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</si>
  <si>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</si>
  <si>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</si>
  <si>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</si>
  <si>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</si>
  <si>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</si>
  <si>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</si>
  <si>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</si>
  <si>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</si>
  <si>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</si>
  <si>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</si>
  <si>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</si>
  <si>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</si>
  <si>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</si>
  <si>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</si>
  <si>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</si>
  <si>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</si>
  <si>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</si>
  <si>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</si>
  <si>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</si>
  <si>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</si>
  <si>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</si>
  <si>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</si>
  <si>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</si>
  <si>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</si>
  <si>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</si>
  <si>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</si>
  <si>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</si>
  <si>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</si>
  <si>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</si>
  <si>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</si>
  <si>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</si>
  <si>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</si>
  <si>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</si>
  <si>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</si>
  <si>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</si>
  <si>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</si>
  <si>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</si>
  <si>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</si>
  <si>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</si>
  <si>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</si>
  <si>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</si>
  <si>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</si>
  <si>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</si>
  <si>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</si>
  <si>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</si>
  <si>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</si>
  <si>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</si>
  <si>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</si>
  <si>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</si>
  <si>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</si>
  <si>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</si>
  <si>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</si>
  <si>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</si>
  <si>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</si>
  <si>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</si>
  <si>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</si>
  <si>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</si>
  <si>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</si>
  <si>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</si>
  <si>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</si>
  <si>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</si>
  <si>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</si>
  <si>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</si>
  <si>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</si>
  <si>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</si>
  <si>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</si>
  <si>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</si>
  <si>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</si>
  <si>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</si>
  <si>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</si>
  <si>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</si>
  <si>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</si>
  <si>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</si>
  <si>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</si>
  <si>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</si>
  <si>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</si>
  <si>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</si>
  <si>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</si>
  <si>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</si>
  <si>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</si>
  <si>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</si>
  <si>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</si>
  <si>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</si>
  <si>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</si>
  <si>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</si>
  <si>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</si>
  <si>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</si>
  <si>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</si>
  <si>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</si>
  <si>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</si>
  <si>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</si>
  <si>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</si>
  <si>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</si>
  <si>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</si>
  <si>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</si>
  <si>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</si>
  <si>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</si>
  <si>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</si>
  <si>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</si>
  <si>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</si>
  <si>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</si>
  <si>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</si>
  <si>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</si>
  <si>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</si>
  <si>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</si>
  <si>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</si>
  <si>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</si>
  <si>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</si>
  <si>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</si>
  <si>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</si>
  <si>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</si>
  <si>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</si>
  <si>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</si>
  <si>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</si>
  <si>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</si>
  <si>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</si>
  <si>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</si>
  <si>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</si>
  <si>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</si>
  <si>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</si>
  <si>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</si>
  <si>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</si>
  <si>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</si>
  <si>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</si>
  <si>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</si>
  <si>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</si>
  <si>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</si>
  <si>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</si>
  <si>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</si>
  <si>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</si>
  <si>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</si>
  <si>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</si>
  <si>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</si>
  <si>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</si>
  <si>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</si>
  <si>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</si>
  <si>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</si>
  <si>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</si>
  <si>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</si>
  <si>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</si>
  <si>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</si>
  <si>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</si>
  <si>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</si>
  <si>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</si>
  <si>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</si>
  <si>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</si>
  <si>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</si>
  <si>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</si>
  <si>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</si>
  <si>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</si>
  <si>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</si>
  <si>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</si>
  <si>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</si>
  <si>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</si>
  <si>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</si>
  <si>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</si>
  <si>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</si>
  <si>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</si>
  <si>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</si>
  <si>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</si>
  <si>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</si>
  <si>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</si>
  <si>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</si>
  <si>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</si>
  <si>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</si>
  <si>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</si>
  <si>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</si>
  <si>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</si>
  <si>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</si>
  <si>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</si>
  <si>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</si>
  <si>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</si>
  <si>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</si>
  <si>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</si>
  <si>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</si>
  <si>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</si>
  <si>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</si>
  <si>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</si>
  <si>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</si>
  <si>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</si>
  <si>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</si>
  <si>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</si>
  <si>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</si>
  <si>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</si>
  <si>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</si>
  <si>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</si>
  <si>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</si>
  <si>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</si>
  <si>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</si>
  <si>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</si>
  <si>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</si>
  <si>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</si>
  <si>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</si>
  <si>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</si>
  <si>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</si>
  <si>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</si>
  <si>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</si>
  <si>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</si>
  <si>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</si>
  <si>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</si>
  <si>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</si>
  <si>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</si>
  <si>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</si>
  <si>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</si>
  <si>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</si>
  <si>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</si>
  <si>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</si>
  <si>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</si>
  <si>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</si>
  <si>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</si>
  <si>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</si>
  <si>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</si>
  <si>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</si>
  <si>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</si>
  <si>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</si>
  <si>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</si>
  <si>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</si>
  <si>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</si>
  <si>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</si>
  <si>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</si>
  <si>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</si>
  <si>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</si>
  <si>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</si>
  <si>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</si>
  <si>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</si>
  <si>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</si>
  <si>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</si>
  <si>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</si>
  <si>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</si>
  <si>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</si>
  <si>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</si>
  <si>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</si>
  <si>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</si>
  <si>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</si>
  <si>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</si>
  <si>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</si>
  <si>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</si>
  <si>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</si>
  <si>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</si>
  <si>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</si>
  <si>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</si>
  <si>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</si>
  <si>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</si>
  <si>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</si>
  <si>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</si>
  <si>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</si>
  <si>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</si>
  <si>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</si>
  <si>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</si>
  <si>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</si>
  <si>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</si>
  <si>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</si>
  <si>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</si>
  <si>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</si>
  <si>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</si>
  <si>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</si>
  <si>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</si>
  <si>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</si>
  <si>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</si>
  <si>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</si>
  <si>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</si>
  <si>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</si>
  <si>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</si>
  <si>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</si>
  <si>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</si>
  <si>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</si>
  <si>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</si>
  <si>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</si>
  <si>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</si>
  <si>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</si>
  <si>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</si>
  <si>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</si>
  <si>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</si>
  <si>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</si>
  <si>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</si>
  <si>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</si>
  <si>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</si>
  <si>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</si>
  <si>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</si>
  <si>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</si>
  <si>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</si>
  <si>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</si>
  <si>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</si>
  <si>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</si>
  <si>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</si>
  <si>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</si>
  <si>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</si>
  <si>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</si>
  <si>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</si>
  <si>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</si>
  <si>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</si>
  <si>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</si>
  <si>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</si>
  <si>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</si>
  <si>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</si>
  <si>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</si>
  <si>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</si>
  <si>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</si>
  <si>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</si>
  <si>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</si>
  <si>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</si>
  <si>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</si>
  <si>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</si>
  <si>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</si>
  <si>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</si>
  <si>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</si>
  <si>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</si>
  <si>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</si>
  <si>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</si>
  <si>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</si>
  <si>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</si>
  <si>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</si>
  <si>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</si>
  <si>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</si>
  <si>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</si>
  <si>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</si>
  <si>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</si>
  <si>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</si>
  <si>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</si>
  <si>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</si>
  <si>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</si>
  <si>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</si>
  <si>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</si>
  <si>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</si>
  <si>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</si>
  <si>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</si>
  <si>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</si>
  <si>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</si>
  <si>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</si>
  <si>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</si>
  <si>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</si>
  <si>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</si>
  <si>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</si>
  <si>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</si>
  <si>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</si>
  <si>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</si>
  <si>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</si>
  <si>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</si>
  <si>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</si>
  <si>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</si>
  <si>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</si>
  <si>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</si>
  <si>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</si>
  <si>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</si>
  <si>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</si>
  <si>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</si>
  <si>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</si>
  <si>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</si>
  <si>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</si>
  <si>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</si>
  <si>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</si>
  <si>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</si>
  <si>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</si>
  <si>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</si>
  <si>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</si>
  <si>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</si>
  <si>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</si>
  <si>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</si>
  <si>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</si>
  <si>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</si>
  <si>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</si>
  <si>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</si>
  <si>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</si>
  <si>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</si>
  <si>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</si>
  <si>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</si>
  <si>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</si>
  <si>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</si>
  <si>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</si>
  <si>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</si>
  <si>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</si>
  <si>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</si>
  <si>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</si>
  <si>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</si>
  <si>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</si>
  <si>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</si>
  <si>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</si>
  <si>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</si>
  <si>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</si>
  <si>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</si>
  <si>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</si>
  <si>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</si>
  <si>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</si>
  <si>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</si>
  <si>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</si>
  <si>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</si>
  <si>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</si>
  <si>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</si>
  <si>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</si>
  <si>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</si>
  <si>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</si>
  <si>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</si>
  <si>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</si>
  <si>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</si>
  <si>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</si>
  <si>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</si>
  <si>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</si>
  <si>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</si>
  <si>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</si>
  <si>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</si>
  <si>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</si>
  <si>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</si>
  <si>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</si>
  <si>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</si>
  <si>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</si>
  <si>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</si>
  <si>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</si>
  <si>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</si>
  <si>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</si>
  <si>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</si>
  <si>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</si>
  <si>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</si>
  <si>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</si>
  <si>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</si>
  <si>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</si>
  <si>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</si>
  <si>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</si>
  <si>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</si>
  <si>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</si>
  <si>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</si>
  <si>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</si>
  <si>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</si>
  <si>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</si>
  <si>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</si>
  <si>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</si>
  <si>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</si>
  <si>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</si>
  <si>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</si>
  <si>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</si>
  <si>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</si>
  <si>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</si>
  <si>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</si>
  <si>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</si>
  <si>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</si>
  <si>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</si>
  <si>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</si>
  <si>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</si>
  <si>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</si>
  <si>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</si>
  <si>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</si>
  <si>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</si>
  <si>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</si>
  <si>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</si>
  <si>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</si>
  <si>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</si>
  <si>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</si>
  <si>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</si>
  <si>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</si>
  <si>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</si>
  <si>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</si>
  <si>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</si>
  <si>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</si>
  <si>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</si>
  <si>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</si>
  <si>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</si>
  <si>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</si>
  <si>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</si>
  <si>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</si>
  <si>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</si>
  <si>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</si>
  <si>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</si>
  <si>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</si>
  <si>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</si>
  <si>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</si>
  <si>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</si>
  <si>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</si>
  <si>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</si>
  <si>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</si>
  <si>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</si>
  <si>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</si>
  <si>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</si>
  <si>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</si>
  <si>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</si>
  <si>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</si>
  <si>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</si>
  <si>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</si>
  <si>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</si>
  <si>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</si>
  <si>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</si>
  <si>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</si>
  <si>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</si>
  <si>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</si>
  <si>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</si>
  <si>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</si>
  <si>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</si>
  <si>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</si>
  <si>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</si>
  <si>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</si>
  <si>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</si>
  <si>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</si>
  <si>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</si>
  <si>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</si>
  <si>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</si>
  <si>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</si>
  <si>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</si>
  <si>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</si>
  <si>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</si>
  <si>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</si>
  <si>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</si>
  <si>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</si>
  <si>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</si>
  <si>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</si>
  <si>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</si>
  <si>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</si>
  <si>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</si>
  <si>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</si>
  <si>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</si>
  <si>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</si>
  <si>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</si>
  <si>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</si>
  <si>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</si>
  <si>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</si>
  <si>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</si>
  <si>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</si>
  <si>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</si>
  <si>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</si>
  <si>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</si>
  <si>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</si>
  <si>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</si>
  <si>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</si>
  <si>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</si>
  <si>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</si>
  <si>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</si>
  <si>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</si>
  <si>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</si>
  <si>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</si>
  <si>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</si>
  <si>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</si>
  <si>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</si>
  <si>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</si>
  <si>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</si>
  <si>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</si>
  <si>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</si>
  <si>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</si>
  <si>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</si>
  <si>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</si>
  <si>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</si>
  <si>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</si>
  <si>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</si>
  <si>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</si>
  <si>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</si>
  <si>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</si>
  <si>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</si>
  <si>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</si>
  <si>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</si>
  <si>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</si>
  <si>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</si>
  <si>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</si>
  <si>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</si>
  <si>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</si>
  <si>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</si>
  <si>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</si>
  <si>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</si>
  <si>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</si>
  <si>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</si>
  <si>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</si>
  <si>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</si>
  <si>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</si>
  <si>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</si>
  <si>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</si>
  <si>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</si>
  <si>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</si>
  <si>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</si>
  <si>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</si>
  <si>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</si>
  <si>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</si>
  <si>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</si>
  <si>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</si>
  <si>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</si>
  <si>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</si>
  <si>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</si>
  <si>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</si>
  <si>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</si>
  <si>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</si>
  <si>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</si>
  <si>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</si>
  <si>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</si>
  <si>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</si>
  <si>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</si>
  <si>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</si>
  <si>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</si>
  <si>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</si>
  <si>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</si>
  <si>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</si>
  <si>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</si>
  <si>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</si>
  <si>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</si>
  <si>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</si>
  <si>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</si>
  <si>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</si>
  <si>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</si>
  <si>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</si>
  <si>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</si>
  <si>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</si>
  <si>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</si>
  <si>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</si>
  <si>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</si>
  <si>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</si>
  <si>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</si>
  <si>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</si>
  <si>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</si>
  <si>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</si>
  <si>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</si>
  <si>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</si>
  <si>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</si>
  <si>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</si>
  <si>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</si>
  <si>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</si>
  <si>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</si>
  <si>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</si>
  <si>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</si>
  <si>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</si>
  <si>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</si>
  <si>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</si>
  <si>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</si>
  <si>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</si>
  <si>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</si>
  <si>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</si>
  <si>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</si>
  <si>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</si>
  <si>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</si>
  <si>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</si>
  <si>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</si>
  <si>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</si>
  <si>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</si>
  <si>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</si>
  <si>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</si>
  <si>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</si>
  <si>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</si>
  <si>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</si>
  <si>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</si>
  <si>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</si>
  <si>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</si>
  <si>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</si>
  <si>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</si>
  <si>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</si>
  <si>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</si>
  <si>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</si>
  <si>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</si>
  <si>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</si>
  <si>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</si>
  <si>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</si>
  <si>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</si>
  <si>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</si>
  <si>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</si>
  <si>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</si>
  <si>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</si>
  <si>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</si>
  <si>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</si>
  <si>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</si>
  <si>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</si>
  <si>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</si>
  <si>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</si>
  <si>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</si>
  <si>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</si>
  <si>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</si>
  <si>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</si>
  <si>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</si>
  <si>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</si>
  <si>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</si>
  <si>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</si>
  <si>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</si>
  <si>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</si>
  <si>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</si>
  <si>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</si>
  <si>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</si>
  <si>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</si>
  <si>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</si>
  <si>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</si>
  <si>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</si>
  <si>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</si>
  <si>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</si>
  <si>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</si>
  <si>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</si>
  <si>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</si>
  <si>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</si>
  <si>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</si>
  <si>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</si>
  <si>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</si>
  <si>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</si>
  <si>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</si>
  <si>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</si>
  <si>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</si>
  <si>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</si>
  <si>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</si>
  <si>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</si>
  <si>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</si>
  <si>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</si>
  <si>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</si>
  <si>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</si>
  <si>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</si>
  <si>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</si>
  <si>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</si>
  <si>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</si>
  <si>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</si>
  <si>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</si>
  <si>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</si>
  <si>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</si>
  <si>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</si>
  <si>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</si>
  <si>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</si>
  <si>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</si>
  <si>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</si>
  <si>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</si>
  <si>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</si>
  <si>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</si>
  <si>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</si>
  <si>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</si>
  <si>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</si>
  <si>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</si>
  <si>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</si>
  <si>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</si>
  <si>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</si>
  <si>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</si>
  <si>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</si>
  <si>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</si>
  <si>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</si>
  <si>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</si>
  <si>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</si>
  <si>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</si>
  <si>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</si>
  <si>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</si>
  <si>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</si>
  <si>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</si>
  <si>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</si>
  <si>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</si>
  <si>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</si>
  <si>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</si>
  <si>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</si>
  <si>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</si>
  <si>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</si>
  <si>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</si>
  <si>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</si>
  <si>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</si>
  <si>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</si>
  <si>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</si>
  <si>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</si>
  <si>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</si>
  <si>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</si>
  <si>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</si>
  <si>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</si>
  <si>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</si>
  <si>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</si>
  <si>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</si>
  <si>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</si>
  <si>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</si>
  <si>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</si>
  <si>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</si>
  <si>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</si>
  <si>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</si>
  <si>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</si>
  <si>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</si>
  <si>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</si>
  <si>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</si>
  <si>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</si>
  <si>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</si>
  <si>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</si>
  <si>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</si>
  <si>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</si>
  <si>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</si>
  <si>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</si>
  <si>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</si>
  <si>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</si>
  <si>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</si>
  <si>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</si>
  <si>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</si>
  <si>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</si>
  <si>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</si>
  <si>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</si>
  <si>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</si>
  <si>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</si>
  <si>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</si>
  <si>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</si>
  <si>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</si>
  <si>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</si>
  <si>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</si>
  <si>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</si>
  <si>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</si>
  <si>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</si>
  <si>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</si>
  <si>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</si>
  <si>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</si>
  <si>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</si>
  <si>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</si>
  <si>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</si>
  <si>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</si>
  <si>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</si>
  <si>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</si>
  <si>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</si>
  <si>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</si>
  <si>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</si>
  <si>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</si>
  <si>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</si>
  <si>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</si>
  <si>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</si>
  <si>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</si>
  <si>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</si>
  <si>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</si>
  <si>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</si>
  <si>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</si>
  <si>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</si>
  <si>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</si>
  <si>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</si>
  <si>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</si>
  <si>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</si>
  <si>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</si>
  <si>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</si>
  <si>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</si>
  <si>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</si>
  <si>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</si>
  <si>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</si>
  <si>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</si>
  <si>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</si>
  <si>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</si>
  <si>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</si>
  <si>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</si>
  <si>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</si>
  <si>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</si>
  <si>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</si>
  <si>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</si>
  <si>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</si>
  <si>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</si>
  <si>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</si>
  <si>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</si>
  <si>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</si>
  <si>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</si>
  <si>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</si>
  <si>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</si>
  <si>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</si>
  <si>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</si>
  <si>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</si>
  <si>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</si>
  <si>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</si>
  <si>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</si>
  <si>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</si>
  <si>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</si>
  <si>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</si>
  <si>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</si>
  <si>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</si>
  <si>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</si>
  <si>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</si>
  <si>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</si>
  <si>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</si>
  <si>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</si>
  <si>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</si>
  <si>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</si>
  <si>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</si>
  <si>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</si>
  <si>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</si>
  <si>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</si>
  <si>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</si>
  <si>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</si>
  <si>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</si>
  <si>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</si>
  <si>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</si>
  <si>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</si>
  <si>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</si>
  <si>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</si>
  <si>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</si>
  <si>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</si>
  <si>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</si>
  <si>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</si>
  <si>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</si>
  <si>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</si>
  <si>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</si>
  <si>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</si>
  <si>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</si>
  <si>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</si>
  <si>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</si>
  <si>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</si>
  <si>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</si>
  <si>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</si>
  <si>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</si>
  <si>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</si>
  <si>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</si>
  <si>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</si>
  <si>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</si>
  <si>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</si>
  <si>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</si>
  <si>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</si>
  <si>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</si>
  <si>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</si>
  <si>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</si>
  <si>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</si>
  <si>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</si>
  <si>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</si>
  <si>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</si>
  <si>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</si>
  <si>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</si>
  <si>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</si>
  <si>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</si>
  <si>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</si>
  <si>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</si>
  <si>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</si>
  <si>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</si>
  <si>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</si>
  <si>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</si>
  <si>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</si>
  <si>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</si>
  <si>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</si>
  <si>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</si>
  <si>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</si>
  <si>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</si>
  <si>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</si>
  <si>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</si>
  <si>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</si>
  <si>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</si>
  <si>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</si>
  <si>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</si>
  <si>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</si>
  <si>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</si>
  <si>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</si>
  <si>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</si>
  <si>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</si>
  <si>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</si>
  <si>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</si>
  <si>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</si>
  <si>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</si>
  <si>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</si>
  <si>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</si>
  <si>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</si>
  <si>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</si>
  <si>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</si>
  <si>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</si>
  <si>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</si>
  <si>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</si>
  <si>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</si>
  <si>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</si>
  <si>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</si>
  <si>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</si>
  <si>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</si>
  <si>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</si>
  <si>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</si>
  <si>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</si>
  <si>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</si>
  <si>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</si>
  <si>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</si>
  <si>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</si>
  <si>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</si>
  <si>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</si>
  <si>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</si>
  <si>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</si>
  <si>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</si>
  <si>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</si>
  <si>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</si>
  <si>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</si>
  <si>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</si>
  <si>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</si>
  <si>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</si>
  <si>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</si>
  <si>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</si>
  <si>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</si>
  <si>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</si>
  <si>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</si>
  <si>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</si>
  <si>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</si>
  <si>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</si>
  <si>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</si>
  <si>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</si>
  <si>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</si>
  <si>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</si>
  <si>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</si>
  <si>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</si>
  <si>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</si>
  <si>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</si>
  <si>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</si>
  <si>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</si>
  <si>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</si>
  <si>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</si>
  <si>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</si>
  <si>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</si>
  <si>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</si>
  <si>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</si>
  <si>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</si>
  <si>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</si>
  <si>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</si>
  <si>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</si>
  <si>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</si>
  <si>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</si>
  <si>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</si>
  <si>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</si>
  <si>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</si>
  <si>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</si>
  <si>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</si>
  <si>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</si>
  <si>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</si>
  <si>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</si>
  <si>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</si>
  <si>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</si>
  <si>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</si>
  <si>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</si>
  <si>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</si>
  <si>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</si>
  <si>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</si>
  <si>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</si>
  <si>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</si>
  <si>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</si>
  <si>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</si>
  <si>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</si>
  <si>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</si>
  <si>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</si>
  <si>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</si>
  <si>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</si>
  <si>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</si>
  <si>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</si>
  <si>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</si>
  <si>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</si>
  <si>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</si>
  <si>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</si>
  <si>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</si>
  <si>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</si>
  <si>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</si>
  <si>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</si>
  <si>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</si>
  <si>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</si>
  <si>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</si>
  <si>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</si>
  <si>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</si>
  <si>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</si>
  <si>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</si>
  <si>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</si>
  <si>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</si>
  <si>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</si>
  <si>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</si>
  <si>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</si>
  <si>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</si>
  <si>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</si>
  <si>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</si>
  <si>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</si>
  <si>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</si>
  <si>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</si>
  <si>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</si>
  <si>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</si>
  <si>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</si>
  <si>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</si>
  <si>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</si>
  <si>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</si>
  <si>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</si>
  <si>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</si>
  <si>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</si>
  <si>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</si>
  <si>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</si>
  <si>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</si>
  <si>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</si>
  <si>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</si>
  <si>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</si>
  <si>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</si>
  <si>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</si>
  <si>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</si>
  <si>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</si>
  <si>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</si>
  <si>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</si>
  <si>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</si>
  <si>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</si>
  <si>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</si>
  <si>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</si>
  <si>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</si>
  <si>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</si>
  <si>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</si>
  <si>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</si>
  <si>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</si>
  <si>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</si>
  <si>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</si>
  <si>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</si>
  <si>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</si>
  <si>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</si>
  <si>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</si>
  <si>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</si>
  <si>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</si>
  <si>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</si>
  <si>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</si>
  <si>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</si>
  <si>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</si>
  <si>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</si>
  <si>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</si>
  <si>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</si>
  <si>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</si>
  <si>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</si>
  <si>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</si>
  <si>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</si>
  <si>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</si>
  <si>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</si>
  <si>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</si>
  <si>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</si>
  <si>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</si>
  <si>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</si>
  <si>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</si>
  <si>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</si>
  <si>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</si>
  <si>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</si>
  <si>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</si>
  <si>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</si>
  <si>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</si>
  <si>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</si>
  <si>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</si>
  <si>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</si>
  <si>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</si>
  <si>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</si>
  <si>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</si>
  <si>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</si>
  <si>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</si>
  <si>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</si>
  <si>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</si>
  <si>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</si>
  <si>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</si>
  <si>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</si>
  <si>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</si>
  <si>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</si>
  <si>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</si>
  <si>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</si>
  <si>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</si>
  <si>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</si>
  <si>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</si>
  <si>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</si>
  <si>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</si>
  <si>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</si>
  <si>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</si>
  <si>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</si>
  <si>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</si>
  <si>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</si>
  <si>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</si>
  <si>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</si>
  <si>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</si>
  <si>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</si>
  <si>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</si>
  <si>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</si>
  <si>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</si>
  <si>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</si>
  <si>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</si>
  <si>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</si>
  <si>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</si>
  <si>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</si>
  <si>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</si>
  <si>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</si>
  <si>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</si>
  <si>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</si>
  <si>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</si>
  <si>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</si>
  <si>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</si>
  <si>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</si>
  <si>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</si>
  <si>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</si>
  <si>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</si>
  <si>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</si>
  <si>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</si>
  <si>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</si>
  <si>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</si>
  <si>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</si>
  <si>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</si>
  <si>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</si>
  <si>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</si>
  <si>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</si>
  <si>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</si>
  <si>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</si>
  <si>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</si>
  <si>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</si>
  <si>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</si>
  <si>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</si>
  <si>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</si>
  <si>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</si>
  <si>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</si>
  <si>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</si>
  <si>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</si>
  <si>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</si>
  <si>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</si>
  <si>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</si>
  <si>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</si>
  <si>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</si>
  <si>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</si>
  <si>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</si>
  <si>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</si>
  <si>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</si>
  <si>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</si>
  <si>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</si>
  <si>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</si>
  <si>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</si>
  <si>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</si>
  <si>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</si>
  <si>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</si>
  <si>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</si>
  <si>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</si>
  <si>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</si>
  <si>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</si>
  <si>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</si>
  <si>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</si>
  <si>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</si>
  <si>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</si>
  <si>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</si>
  <si>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</si>
  <si>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</si>
  <si>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</si>
  <si>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</si>
  <si>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</si>
  <si>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</si>
  <si>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</si>
  <si>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</si>
  <si>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</si>
  <si>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</si>
  <si>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</si>
  <si>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</si>
  <si>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</si>
  <si>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</si>
  <si>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</si>
  <si>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</si>
  <si>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</si>
  <si>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</si>
  <si>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</si>
  <si>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</si>
  <si>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</si>
  <si>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</si>
  <si>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</si>
  <si>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</si>
  <si>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</si>
  <si>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</si>
  <si>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</si>
  <si>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</si>
  <si>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</si>
  <si>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</si>
  <si>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</si>
  <si>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</si>
  <si>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</si>
  <si>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</si>
  <si>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</si>
  <si>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</si>
  <si>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</si>
  <si>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</si>
  <si>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</si>
  <si>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</si>
  <si>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</si>
  <si>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</si>
  <si>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</si>
  <si>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</si>
  <si>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</si>
  <si>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</si>
  <si>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</si>
  <si>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</si>
  <si>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</si>
  <si>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</si>
  <si>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</si>
  <si>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</si>
  <si>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</si>
  <si>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</si>
  <si>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</si>
  <si>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</si>
  <si>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</si>
  <si>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</si>
  <si>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</si>
  <si>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</si>
  <si>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</si>
  <si>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</si>
  <si>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</si>
  <si>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</si>
  <si>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</si>
  <si>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</si>
  <si>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</si>
  <si>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</si>
  <si>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</si>
  <si>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</si>
  <si>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</si>
  <si>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</si>
  <si>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</si>
  <si>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</si>
  <si>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</si>
  <si>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</si>
  <si>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</si>
  <si>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</si>
  <si>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</si>
  <si>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</si>
  <si>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</si>
  <si>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</si>
  <si>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</si>
  <si>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</si>
  <si>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</si>
  <si>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</si>
  <si>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</si>
  <si>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</si>
  <si>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</si>
  <si>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</si>
  <si>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</si>
  <si>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</si>
  <si>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</si>
  <si>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</si>
  <si>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</si>
  <si>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</si>
  <si>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</si>
  <si>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</si>
  <si>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</si>
  <si>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</si>
  <si>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</si>
  <si>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</si>
  <si>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</si>
  <si>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</si>
  <si>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</si>
  <si>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</si>
  <si>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</si>
  <si>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</si>
  <si>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</si>
  <si>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</si>
  <si>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</si>
  <si>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</si>
  <si>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</si>
  <si>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</si>
  <si>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</si>
  <si>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</si>
  <si>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</si>
  <si>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</si>
  <si>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</si>
  <si>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</si>
  <si>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</si>
  <si>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</si>
  <si>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</si>
  <si>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</si>
  <si>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</si>
  <si>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</si>
  <si>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</si>
  <si>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</si>
  <si>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</si>
  <si>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</si>
  <si>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</si>
  <si>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</si>
  <si>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</si>
  <si>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</si>
  <si>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</si>
  <si>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</si>
  <si>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</si>
  <si>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</si>
  <si>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</si>
  <si>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</si>
  <si>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</si>
  <si>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</si>
  <si>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</si>
  <si>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</si>
  <si>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</si>
  <si>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</si>
  <si>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</si>
  <si>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</si>
  <si>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</si>
  <si>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</si>
  <si>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</si>
  <si>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</si>
  <si>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</si>
  <si>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</si>
  <si>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</si>
  <si>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</si>
  <si>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</si>
  <si>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</si>
  <si>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</si>
  <si>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</si>
  <si>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</si>
  <si>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</si>
  <si>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</si>
  <si>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</si>
  <si>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</si>
  <si>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</si>
  <si>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</si>
  <si>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</si>
  <si>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</si>
  <si>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</si>
  <si>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</si>
  <si>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</si>
  <si>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</si>
  <si>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</si>
  <si>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</si>
  <si>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</si>
  <si>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</si>
  <si>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</si>
  <si>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</si>
  <si>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</si>
  <si>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</si>
  <si>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</si>
  <si>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</si>
  <si>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</si>
  <si>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</si>
  <si>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</si>
  <si>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</si>
  <si>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</si>
  <si>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</si>
  <si>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</si>
  <si>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</si>
  <si>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</si>
  <si>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</si>
  <si>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</si>
  <si>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</si>
  <si>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</si>
  <si>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</si>
  <si>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</si>
  <si>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</si>
  <si>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</si>
  <si>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</si>
  <si>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</si>
  <si>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</si>
  <si>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</si>
  <si>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</si>
  <si>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</si>
  <si>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</si>
  <si>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</si>
  <si>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</si>
  <si>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</si>
  <si>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</si>
  <si>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</si>
  <si>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</si>
  <si>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</si>
  <si>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</si>
  <si>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</si>
  <si>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</si>
  <si>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</si>
  <si>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</si>
  <si>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</si>
  <si>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</si>
  <si>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</si>
  <si>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</si>
  <si>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</si>
  <si>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</si>
  <si>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</si>
  <si>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</si>
  <si>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</si>
  <si>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</si>
  <si>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</si>
  <si>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</si>
  <si>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</si>
  <si>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</si>
  <si>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</si>
  <si>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</si>
  <si>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</si>
  <si>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</si>
  <si>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</si>
  <si>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</si>
  <si>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</si>
  <si>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</si>
  <si>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</si>
  <si>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</si>
  <si>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</si>
  <si>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</si>
  <si>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</si>
  <si>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</si>
  <si>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</si>
  <si>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</si>
  <si>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</si>
  <si>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</si>
  <si>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</si>
  <si>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</si>
  <si>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</si>
  <si>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</si>
  <si>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</si>
  <si>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</si>
  <si>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</si>
  <si>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</si>
  <si>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</si>
  <si>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</si>
  <si>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</si>
  <si>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</si>
  <si>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</si>
  <si>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</si>
  <si>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</si>
  <si>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</si>
  <si>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</si>
  <si>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</si>
  <si>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</si>
  <si>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</si>
  <si>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</si>
  <si>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</si>
  <si>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</si>
  <si>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</si>
  <si>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</si>
  <si>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</si>
  <si>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</si>
  <si>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</si>
  <si>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</si>
  <si>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</si>
  <si>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</si>
  <si>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</si>
  <si>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</si>
  <si>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</si>
  <si>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</si>
  <si>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</si>
  <si>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</si>
  <si>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</si>
  <si>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</si>
  <si>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</si>
  <si>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</si>
  <si>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</si>
  <si>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</si>
  <si>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</si>
  <si>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</si>
  <si>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</si>
  <si>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</si>
  <si>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</si>
  <si>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</si>
  <si>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</si>
  <si>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</si>
  <si>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</si>
  <si>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</si>
  <si>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</si>
  <si>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</si>
  <si>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</si>
  <si>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</si>
  <si>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</si>
  <si>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</si>
  <si>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</si>
  <si>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</si>
  <si>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</si>
  <si>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</si>
  <si>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</si>
  <si>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</si>
  <si>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</si>
  <si>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</si>
  <si>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</si>
  <si>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</si>
  <si>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</si>
  <si>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</si>
  <si>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</si>
  <si>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</si>
  <si>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</si>
  <si>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</si>
  <si>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</si>
  <si>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</si>
  <si>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</si>
  <si>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</si>
  <si>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</si>
  <si>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</si>
  <si>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</si>
  <si>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</si>
  <si>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</si>
  <si>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</si>
  <si>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</si>
  <si>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</si>
  <si>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</si>
  <si>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</si>
  <si>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</si>
  <si>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</si>
  <si>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</si>
  <si>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</si>
  <si>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</si>
  <si>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</si>
  <si>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</si>
  <si>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</si>
  <si>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</si>
  <si>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</si>
  <si>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</si>
  <si>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</si>
  <si>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</si>
  <si>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</si>
  <si>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</si>
  <si>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</si>
  <si>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</si>
  <si>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</si>
  <si>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</si>
  <si>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</si>
  <si>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</si>
  <si>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</si>
  <si>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</si>
  <si>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</si>
  <si>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</si>
  <si>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</si>
  <si>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</si>
  <si>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</si>
  <si>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</si>
  <si>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</si>
  <si>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</si>
  <si>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</si>
  <si>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</si>
  <si>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</si>
  <si>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</si>
  <si>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</si>
  <si>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</si>
  <si>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</si>
  <si>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</si>
  <si>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</si>
  <si>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</si>
  <si>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</si>
  <si>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</si>
  <si>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</si>
  <si>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</si>
  <si>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</si>
  <si>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</si>
  <si>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</si>
  <si>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</si>
  <si>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</si>
  <si>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</si>
  <si>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</si>
  <si>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</si>
  <si>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</si>
  <si>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</si>
  <si>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</si>
  <si>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</si>
  <si>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</si>
  <si>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</si>
  <si>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</si>
  <si>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</si>
  <si>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</si>
  <si>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</si>
  <si>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</si>
  <si>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</si>
  <si>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</si>
  <si>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</si>
  <si>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</si>
  <si>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</si>
  <si>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</si>
  <si>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</si>
  <si>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</si>
  <si>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</si>
  <si>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</si>
  <si>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</si>
  <si>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</si>
  <si>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</si>
  <si>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</si>
  <si>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</si>
  <si>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</si>
  <si>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</si>
  <si>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</si>
  <si>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</si>
  <si>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</si>
  <si>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</si>
  <si>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</si>
  <si>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</si>
  <si>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</si>
  <si>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</si>
  <si>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</si>
  <si>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</si>
  <si>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</si>
  <si>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</si>
  <si>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</si>
  <si>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</si>
  <si>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</si>
  <si>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</si>
  <si>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</si>
  <si>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</si>
  <si>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</si>
  <si>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</si>
  <si>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</si>
  <si>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</si>
  <si>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</si>
  <si>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</si>
  <si>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</si>
  <si>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</si>
  <si>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</si>
  <si>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</si>
  <si>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</si>
  <si>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</si>
  <si>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</si>
  <si>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</si>
  <si>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</si>
  <si>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</si>
  <si>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</si>
  <si>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</si>
  <si>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</si>
  <si>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</si>
  <si>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</si>
  <si>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</si>
  <si>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</si>
  <si>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</si>
  <si>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</si>
  <si>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</si>
  <si>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</si>
  <si>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</si>
  <si>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</si>
  <si>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</si>
  <si>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</si>
  <si>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</si>
  <si>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</si>
  <si>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</si>
  <si>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</si>
  <si>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</si>
  <si>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</si>
  <si>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</si>
  <si>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</si>
  <si>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</si>
  <si>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</si>
  <si>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</si>
  <si>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</si>
  <si>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</si>
  <si>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</si>
  <si>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</si>
  <si>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</si>
  <si>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</si>
  <si>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</si>
  <si>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</si>
  <si>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</si>
  <si>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</si>
  <si>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</si>
  <si>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</si>
  <si>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</si>
  <si>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</si>
  <si>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</si>
  <si>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</si>
  <si>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</si>
  <si>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</si>
  <si>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</si>
  <si>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</si>
  <si>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</si>
  <si>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</si>
  <si>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</si>
  <si>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</si>
  <si>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</si>
  <si>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</si>
  <si>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</si>
  <si>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</si>
  <si>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</si>
  <si>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</si>
  <si>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</si>
  <si>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</si>
  <si>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</si>
  <si>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</si>
  <si>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</si>
  <si>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</si>
  <si>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</si>
  <si>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</si>
  <si>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</si>
  <si>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</si>
  <si>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</si>
  <si>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</si>
  <si>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</si>
  <si>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</si>
  <si>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</si>
  <si>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</si>
  <si>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</si>
  <si>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</si>
  <si>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</si>
  <si>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</si>
  <si>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</si>
  <si>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</si>
  <si>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</si>
  <si>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</si>
  <si>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</si>
  <si>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</si>
  <si>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</si>
  <si>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</si>
  <si>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</si>
  <si>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</si>
  <si>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</si>
  <si>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</si>
  <si>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</si>
  <si>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</si>
  <si>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</si>
  <si>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</si>
  <si>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</si>
  <si>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</si>
  <si>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</si>
  <si>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</si>
  <si>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</si>
  <si>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</si>
  <si>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</si>
  <si>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</si>
  <si>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</si>
  <si>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</si>
  <si>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</si>
  <si>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</si>
  <si>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</si>
  <si>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</si>
  <si>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</si>
  <si>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</si>
  <si>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</si>
  <si>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</si>
  <si>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</si>
  <si>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</si>
  <si>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</si>
  <si>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</si>
  <si>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</si>
  <si>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</si>
  <si>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</si>
  <si>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</si>
  <si>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</si>
  <si>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</si>
  <si>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</si>
  <si>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</si>
  <si>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</si>
  <si>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</si>
  <si>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</si>
  <si>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</si>
  <si>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</si>
  <si>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</si>
  <si>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</si>
  <si>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</si>
  <si>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</si>
  <si>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</si>
  <si>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</si>
  <si>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</si>
  <si>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</si>
  <si>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</si>
  <si>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</si>
  <si>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</si>
  <si>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</si>
  <si>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</si>
  <si>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</si>
  <si>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</si>
  <si>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</si>
  <si>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</si>
  <si>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</si>
  <si>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</si>
  <si>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</si>
  <si>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</si>
  <si>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</si>
  <si>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</si>
  <si>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</si>
  <si>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</si>
  <si>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</si>
  <si>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</si>
  <si>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</si>
  <si>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</si>
  <si>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</si>
  <si>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</si>
  <si>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</si>
  <si>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</si>
  <si>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</si>
  <si>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</si>
  <si>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</si>
  <si>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</si>
  <si>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</si>
  <si>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</si>
  <si>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</si>
  <si>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</si>
  <si>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</si>
  <si>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</si>
  <si>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</si>
  <si>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</si>
  <si>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</si>
  <si>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</si>
  <si>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</si>
  <si>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</si>
  <si>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</si>
  <si>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</si>
  <si>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</si>
  <si>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</si>
  <si>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</si>
  <si>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</si>
  <si>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</si>
  <si>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</si>
  <si>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</si>
  <si>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</si>
  <si>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</si>
  <si>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</si>
  <si>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</si>
  <si>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</si>
  <si>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</si>
  <si>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</si>
  <si>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</si>
  <si>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</si>
  <si>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</si>
  <si>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</si>
  <si>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</si>
  <si>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</si>
  <si>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</si>
  <si>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</si>
  <si>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</si>
  <si>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</si>
  <si>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</si>
  <si>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</si>
  <si>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</si>
  <si>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</si>
  <si>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</si>
  <si>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</si>
  <si>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</si>
  <si>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</si>
  <si>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</si>
  <si>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</si>
  <si>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</si>
  <si>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</si>
  <si>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</si>
  <si>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</si>
  <si>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</si>
  <si>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</si>
  <si>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</si>
  <si>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</si>
  <si>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</si>
  <si>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</si>
  <si>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</si>
  <si>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</si>
  <si>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</si>
  <si>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</si>
  <si>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</si>
  <si>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</si>
  <si>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</si>
  <si>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</si>
  <si>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</si>
  <si>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</si>
  <si>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</si>
  <si>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</si>
  <si>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</si>
  <si>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</si>
  <si>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</si>
  <si>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</si>
  <si>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</si>
  <si>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</si>
  <si>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</si>
  <si>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</si>
  <si>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</si>
  <si>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</si>
  <si>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</si>
  <si>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</si>
  <si>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</si>
  <si>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</si>
  <si>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</si>
  <si>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</si>
  <si>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</si>
  <si>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</si>
  <si>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</si>
  <si>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</si>
  <si>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</si>
  <si>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</si>
  <si>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</si>
  <si>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</si>
  <si>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</si>
  <si>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</si>
  <si>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</si>
  <si>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</si>
  <si>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</si>
  <si>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</si>
  <si>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</si>
  <si>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</si>
  <si>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</si>
  <si>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</si>
  <si>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</si>
  <si>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</si>
  <si>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</si>
  <si>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</si>
  <si>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</si>
  <si>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</si>
  <si>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</si>
  <si>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</si>
  <si>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</si>
  <si>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</si>
  <si>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</si>
  <si>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</si>
  <si>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</si>
  <si>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</si>
  <si>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</si>
  <si>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</si>
  <si>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</si>
  <si>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</si>
  <si>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</si>
  <si>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</si>
  <si>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</si>
  <si>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</si>
  <si>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</si>
  <si>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</si>
  <si>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</si>
  <si>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</si>
  <si>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</si>
  <si>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</si>
  <si>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</si>
  <si>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</si>
  <si>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</si>
  <si>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</si>
  <si>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</si>
  <si>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</si>
  <si>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</si>
  <si>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</si>
  <si>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</si>
  <si>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</si>
  <si>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</si>
  <si>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</si>
  <si>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</si>
  <si>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</si>
  <si>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</si>
  <si>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</si>
  <si>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</si>
  <si>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</si>
  <si>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</si>
  <si>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</si>
  <si>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</si>
  <si>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</si>
  <si>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</si>
  <si>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</si>
  <si>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</si>
  <si>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</si>
  <si>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</si>
  <si>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</si>
  <si>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</si>
  <si>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</si>
  <si>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</si>
  <si>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</si>
  <si>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</si>
  <si>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</si>
  <si>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</si>
  <si>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</si>
  <si>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</si>
  <si>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</si>
  <si>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</si>
  <si>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</si>
  <si>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</si>
  <si>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</si>
  <si>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</si>
  <si>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</si>
  <si>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</si>
  <si>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</si>
  <si>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</si>
  <si>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</si>
  <si>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</si>
  <si>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</si>
  <si>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</si>
  <si>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</si>
  <si>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</si>
  <si>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</si>
  <si>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</si>
  <si>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</si>
  <si>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</si>
  <si>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</si>
  <si>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</si>
  <si>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</si>
  <si>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</si>
  <si>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</si>
  <si>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</si>
  <si>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</si>
  <si>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</si>
  <si>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</si>
  <si>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</si>
  <si>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</si>
  <si>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</si>
  <si>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</si>
  <si>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</si>
  <si>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</si>
  <si>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</si>
  <si>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</si>
  <si>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</si>
  <si>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</si>
  <si>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</si>
  <si>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</si>
  <si>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</si>
  <si>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</si>
  <si>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</si>
  <si>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</si>
  <si>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</si>
  <si>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</si>
  <si>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</si>
  <si>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</si>
  <si>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</si>
  <si>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</si>
  <si>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</si>
  <si>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</si>
  <si>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</si>
  <si>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</si>
  <si>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</si>
  <si>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</si>
  <si>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</si>
  <si>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</si>
  <si>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</si>
  <si>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</si>
  <si>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</si>
  <si>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</si>
  <si>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</si>
  <si>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</si>
  <si>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</si>
  <si>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</si>
  <si>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</si>
  <si>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</si>
  <si>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</si>
  <si>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</si>
  <si>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</si>
  <si>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</si>
  <si>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</si>
  <si>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</si>
  <si>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</si>
  <si>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</si>
  <si>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</si>
  <si>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</si>
  <si>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</si>
  <si>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</si>
  <si>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</si>
  <si>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</si>
  <si>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</si>
  <si>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</si>
  <si>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</si>
  <si>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</si>
  <si>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</si>
  <si>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</si>
  <si>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</si>
  <si>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</si>
  <si>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</si>
  <si>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</si>
  <si>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</si>
  <si>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</si>
  <si>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</si>
  <si>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</si>
  <si>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</si>
  <si>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</si>
  <si>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</si>
  <si>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</si>
  <si>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</si>
  <si>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</si>
  <si>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</si>
  <si>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</si>
  <si>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</si>
  <si>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</si>
  <si>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</si>
  <si>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</si>
  <si>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</si>
  <si>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</si>
  <si>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</si>
  <si>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</si>
  <si>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</si>
  <si>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</si>
  <si>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</si>
  <si>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</si>
  <si>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</si>
  <si>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</si>
  <si>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</si>
  <si>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</si>
  <si>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</si>
  <si>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</si>
  <si>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</si>
  <si>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</si>
  <si>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</si>
  <si>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</si>
  <si>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</si>
  <si>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</si>
  <si>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</si>
  <si>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</si>
  <si>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</si>
  <si>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</si>
  <si>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</si>
  <si>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</si>
  <si>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</si>
  <si>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</si>
  <si>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</si>
  <si>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</si>
  <si>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</si>
  <si>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</si>
  <si>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</si>
  <si>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</si>
  <si>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</si>
  <si>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</si>
  <si>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</si>
  <si>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</si>
  <si>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</si>
  <si>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</si>
  <si>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</si>
  <si>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</si>
  <si>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</si>
  <si>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</si>
  <si>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</si>
  <si>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</si>
  <si>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</si>
  <si>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</si>
  <si>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</si>
  <si>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</si>
  <si>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</si>
  <si>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</si>
  <si>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</si>
  <si>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</si>
  <si>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</si>
  <si>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</si>
  <si>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</si>
  <si>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</si>
  <si>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</si>
  <si>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</si>
  <si>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</si>
  <si>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</si>
  <si>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</si>
  <si>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</si>
  <si>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</si>
  <si>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</si>
  <si>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</si>
  <si>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</si>
  <si>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</si>
  <si>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</si>
  <si>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</si>
  <si>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</si>
  <si>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</si>
  <si>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</si>
  <si>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</si>
  <si>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</si>
  <si>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</si>
  <si>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</si>
  <si>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</si>
  <si>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</si>
  <si>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</si>
  <si>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</si>
  <si>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</si>
  <si>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</si>
  <si>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</si>
  <si>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</si>
  <si>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</si>
  <si>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</si>
  <si>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</si>
  <si>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</si>
  <si>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</si>
  <si>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</si>
  <si>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</si>
  <si>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</si>
  <si>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</si>
  <si>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</si>
  <si>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</si>
  <si>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</si>
  <si>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</si>
  <si>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</si>
  <si>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</si>
  <si>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</si>
  <si>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</si>
  <si>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</si>
  <si>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</si>
  <si>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</si>
  <si>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</si>
  <si>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</si>
  <si>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</si>
  <si>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</si>
  <si>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</si>
  <si>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</si>
  <si>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</si>
  <si>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</si>
  <si>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</si>
  <si>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</si>
  <si>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</si>
  <si>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</si>
  <si>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</si>
  <si>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</si>
  <si>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</si>
  <si>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</si>
  <si>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</si>
  <si>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</si>
  <si>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</si>
  <si>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</si>
  <si>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</si>
  <si>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</si>
  <si>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</si>
  <si>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</si>
  <si>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</si>
  <si>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</si>
  <si>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</si>
  <si>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</si>
  <si>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</si>
  <si>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</si>
  <si>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</si>
  <si>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</si>
  <si>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</si>
  <si>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</si>
  <si>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</si>
  <si>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</si>
  <si>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</si>
  <si>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</si>
  <si>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</si>
  <si>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</si>
  <si>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</si>
  <si>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</si>
  <si>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</si>
  <si>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</si>
  <si>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</si>
  <si>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</si>
  <si>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</si>
  <si>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</si>
  <si>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</si>
  <si>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</si>
  <si>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</si>
  <si>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</si>
  <si>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</si>
  <si>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</si>
  <si>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</si>
  <si>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</si>
  <si>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</si>
  <si>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</si>
  <si>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</si>
  <si>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</si>
  <si>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</si>
  <si>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</si>
  <si>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</si>
  <si>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</si>
  <si>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</si>
  <si>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</si>
  <si>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</si>
  <si>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</si>
  <si>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</si>
  <si>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</si>
  <si>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</si>
  <si>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</si>
  <si>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</si>
  <si>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</si>
  <si>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</si>
  <si>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</si>
  <si>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</si>
  <si>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</si>
  <si>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</si>
  <si>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</si>
  <si>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</si>
  <si>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</si>
  <si>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</si>
  <si>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</si>
  <si>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</si>
  <si>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</si>
  <si>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</si>
  <si>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</si>
  <si>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</si>
  <si>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</si>
  <si>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</si>
  <si>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</si>
  <si>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</si>
  <si>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</si>
  <si>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</si>
  <si>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</si>
  <si>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</si>
  <si>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</si>
  <si>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</si>
  <si>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</si>
  <si>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</si>
  <si>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</si>
  <si>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</si>
  <si>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</si>
  <si>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</si>
  <si>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</si>
  <si>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</si>
  <si>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</si>
  <si>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</si>
  <si>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</si>
  <si>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</si>
  <si>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</si>
  <si>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</si>
  <si>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</si>
  <si>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</si>
  <si>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</si>
  <si>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</si>
  <si>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</si>
  <si>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</si>
  <si>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</si>
  <si>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</si>
  <si>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</si>
  <si>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</si>
  <si>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</si>
  <si>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</si>
  <si>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</si>
  <si>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</si>
  <si>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</si>
  <si>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</si>
  <si>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</si>
  <si>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</si>
  <si>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</si>
  <si>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</si>
  <si>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</si>
  <si>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</si>
  <si>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</si>
  <si>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</si>
  <si>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</si>
  <si>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</si>
  <si>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</si>
  <si>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</si>
  <si>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</si>
  <si>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</si>
  <si>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</si>
  <si>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</si>
  <si>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</si>
  <si>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</si>
  <si>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</si>
  <si>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</si>
  <si>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</si>
  <si>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</si>
  <si>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</si>
  <si>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</si>
  <si>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</si>
  <si>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</si>
  <si>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</si>
  <si>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</si>
  <si>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</si>
  <si>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</si>
  <si>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</si>
  <si>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</si>
  <si>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</si>
  <si>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</si>
  <si>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</si>
  <si>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</si>
  <si>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</si>
  <si>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</si>
  <si>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</si>
  <si>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</si>
  <si>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</si>
  <si>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</si>
  <si>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</si>
  <si>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</si>
  <si>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</si>
  <si>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</si>
  <si>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</si>
  <si>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</si>
  <si>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</si>
  <si>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</si>
  <si>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</si>
  <si>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</si>
  <si>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</si>
  <si>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</si>
  <si>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</si>
  <si>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</si>
  <si>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</si>
  <si>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</si>
  <si>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</si>
  <si>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</si>
  <si>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</si>
  <si>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</si>
  <si>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</si>
  <si>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</si>
  <si>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</si>
  <si>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</si>
  <si>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</si>
  <si>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</si>
  <si>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</si>
  <si>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</si>
  <si>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</si>
  <si>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</si>
  <si>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</si>
  <si>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</si>
  <si>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</si>
  <si>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</si>
  <si>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</si>
  <si>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</si>
  <si>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</si>
  <si>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</si>
  <si>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</si>
  <si>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</si>
  <si>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</si>
  <si>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</si>
  <si>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</si>
  <si>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</si>
  <si>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</si>
  <si>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</si>
  <si>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</si>
  <si>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</si>
  <si>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</si>
  <si>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</si>
  <si>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</si>
  <si>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</si>
  <si>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</si>
  <si>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</si>
  <si>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</si>
  <si>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</si>
  <si>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</si>
  <si>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</si>
  <si>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</si>
  <si>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</si>
  <si>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</si>
  <si>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</si>
  <si>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</si>
  <si>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</si>
  <si>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</si>
  <si>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</si>
  <si>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</si>
  <si>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</si>
  <si>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</si>
  <si>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</si>
  <si>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</si>
  <si>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</si>
  <si>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</si>
  <si>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</si>
  <si>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</si>
  <si>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</si>
  <si>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</si>
  <si>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</si>
  <si>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</si>
  <si>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</si>
  <si>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</si>
  <si>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</si>
  <si>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</si>
  <si>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</si>
  <si>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</si>
  <si>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</si>
  <si>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</si>
  <si>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</si>
  <si>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</si>
  <si>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</si>
  <si>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</si>
  <si>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</si>
  <si>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</si>
  <si>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</si>
  <si>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</si>
  <si>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</si>
  <si>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</si>
  <si>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</si>
  <si>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</si>
  <si>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</si>
  <si>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</si>
  <si>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</si>
  <si>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</si>
  <si>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</si>
  <si>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</si>
  <si>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</si>
  <si>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</si>
  <si>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</si>
  <si>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</si>
  <si>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</si>
  <si>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</si>
  <si>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</si>
  <si>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</si>
  <si>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</si>
  <si>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</si>
  <si>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</si>
  <si>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</si>
  <si>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</si>
  <si>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</si>
  <si>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</si>
  <si>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</si>
  <si>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</si>
  <si>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</si>
  <si>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</si>
  <si>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</si>
  <si>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</si>
  <si>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</si>
  <si>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</si>
  <si>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</si>
  <si>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</si>
  <si>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</si>
  <si>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</si>
  <si>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</si>
  <si>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</si>
  <si>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</si>
  <si>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</si>
  <si>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</si>
  <si>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</si>
  <si>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</si>
  <si>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</si>
  <si>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</si>
  <si>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</si>
  <si>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</si>
  <si>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</si>
  <si>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</si>
  <si>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</si>
  <si>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</si>
  <si>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</si>
  <si>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</si>
  <si>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</si>
  <si>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</si>
  <si>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</si>
  <si>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</si>
  <si>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</si>
  <si>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</si>
  <si>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</si>
  <si>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</si>
  <si>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</si>
  <si>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</si>
  <si>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</si>
  <si>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</si>
  <si>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</si>
  <si>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</si>
  <si>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</si>
  <si>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</si>
  <si>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</si>
  <si>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</si>
  <si>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</si>
  <si>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</si>
  <si>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</si>
  <si>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</si>
  <si>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</si>
  <si>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</si>
  <si>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</si>
  <si>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</si>
  <si>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</si>
  <si>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</si>
  <si>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</si>
  <si>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</si>
  <si>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</si>
  <si>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</si>
  <si>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</si>
  <si>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</si>
  <si>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</si>
  <si>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</si>
  <si>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</si>
  <si>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</si>
  <si>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</si>
  <si>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</si>
  <si>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</si>
  <si>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</si>
  <si>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</si>
  <si>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</si>
  <si>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</si>
  <si>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</si>
  <si>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</si>
  <si>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</si>
  <si>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</si>
  <si>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</si>
  <si>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</si>
  <si>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</si>
  <si>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</si>
  <si>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</si>
  <si>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</si>
  <si>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</si>
  <si>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</si>
  <si>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</si>
  <si>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</si>
  <si>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</si>
  <si>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</si>
  <si>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</si>
  <si>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</si>
  <si>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</si>
  <si>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</si>
  <si>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</si>
  <si>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</si>
  <si>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</si>
  <si>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</si>
  <si>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</si>
  <si>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</si>
  <si>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</si>
  <si>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</si>
  <si>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</si>
  <si>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</si>
  <si>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</si>
  <si>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</si>
  <si>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</si>
  <si>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</si>
  <si>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</si>
  <si>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</si>
  <si>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</si>
  <si>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</si>
  <si>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</si>
  <si>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</si>
  <si>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</si>
  <si>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</si>
  <si>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</si>
  <si>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</si>
  <si>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</si>
  <si>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</si>
  <si>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</si>
  <si>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</si>
  <si>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</si>
  <si>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</si>
  <si>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</si>
  <si>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</si>
  <si>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</si>
  <si>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</si>
  <si>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</si>
  <si>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</si>
  <si>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</si>
  <si>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</si>
  <si>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</si>
  <si>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</si>
  <si>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</si>
  <si>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</si>
  <si>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</si>
  <si>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</si>
  <si>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</si>
  <si>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</si>
  <si>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</si>
  <si>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</si>
  <si>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</si>
  <si>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</si>
  <si>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</si>
  <si>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</si>
  <si>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</si>
  <si>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</si>
  <si>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</si>
  <si>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</si>
  <si>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</si>
  <si>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</si>
  <si>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</si>
  <si>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</si>
  <si>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</si>
  <si>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</si>
  <si>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</si>
  <si>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</si>
  <si>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</si>
  <si>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</si>
  <si>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</si>
  <si>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</si>
  <si>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</si>
  <si>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</si>
  <si>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</si>
  <si>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</si>
  <si>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</si>
  <si>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</si>
  <si>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</si>
  <si>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</si>
  <si>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</si>
  <si>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</si>
  <si>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</si>
  <si>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</si>
  <si>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</si>
  <si>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</si>
  <si>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</si>
  <si>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</si>
  <si>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</si>
  <si>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</si>
  <si>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</si>
  <si>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</si>
  <si>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</si>
  <si>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</si>
  <si>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</si>
  <si>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</si>
  <si>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</si>
  <si>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</si>
  <si>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</si>
  <si>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</si>
  <si>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</si>
  <si>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</si>
  <si>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</si>
  <si>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</si>
  <si>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</si>
  <si>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</si>
  <si>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</si>
  <si>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</si>
  <si>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</si>
  <si>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</si>
  <si>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</si>
  <si>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</si>
  <si>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</si>
  <si>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</si>
  <si>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</si>
  <si>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</si>
  <si>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</si>
  <si>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</si>
  <si>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</si>
  <si>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</si>
  <si>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</si>
  <si>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</si>
  <si>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</si>
  <si>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</si>
  <si>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</si>
  <si>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</si>
  <si>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</si>
  <si>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</si>
  <si>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</si>
  <si>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</si>
  <si>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</si>
  <si>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</si>
  <si>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</si>
  <si>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</si>
  <si>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</si>
  <si>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</si>
  <si>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</si>
  <si>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</si>
  <si>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</si>
  <si>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</si>
  <si>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</si>
  <si>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</si>
  <si>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</si>
  <si>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</si>
  <si>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</si>
  <si>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</si>
  <si>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</si>
  <si>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</si>
  <si>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</si>
  <si>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</si>
  <si>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</si>
  <si>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</si>
  <si>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</si>
  <si>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</si>
  <si>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</si>
  <si>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</si>
  <si>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</si>
  <si>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</si>
  <si>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</si>
  <si>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</si>
  <si>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</si>
  <si>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</si>
  <si>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</si>
  <si>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</si>
  <si>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</si>
  <si>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</si>
  <si>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</si>
  <si>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</si>
  <si>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</si>
  <si>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</si>
  <si>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</si>
  <si>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</si>
  <si>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</si>
  <si>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</si>
  <si>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</si>
  <si>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</si>
  <si>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</si>
  <si>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</si>
  <si>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</si>
  <si>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</si>
  <si>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</si>
  <si>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</si>
  <si>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</si>
  <si>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</si>
  <si>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</si>
  <si>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</si>
  <si>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</si>
  <si>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</si>
  <si>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</si>
  <si>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</si>
  <si>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</si>
  <si>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</si>
  <si>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</si>
  <si>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</si>
  <si>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</si>
  <si>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</si>
  <si>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</si>
  <si>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</si>
  <si>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</si>
  <si>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</si>
  <si>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</si>
  <si>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</si>
  <si>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</si>
  <si>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</si>
  <si>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</si>
  <si>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</si>
  <si>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</si>
  <si>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</si>
  <si>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</si>
  <si>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</si>
  <si>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</si>
  <si>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</si>
  <si>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</si>
  <si>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</si>
  <si>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</si>
  <si>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</si>
  <si>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</si>
  <si>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</si>
  <si>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</si>
  <si>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</si>
  <si>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</si>
  <si>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</si>
  <si>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</si>
  <si>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</si>
  <si>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</si>
  <si>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</si>
  <si>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</si>
  <si>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</si>
  <si>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</si>
  <si>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</si>
  <si>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</si>
  <si>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</si>
  <si>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</si>
  <si>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</si>
  <si>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</si>
  <si>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</si>
  <si>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</si>
  <si>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</si>
  <si>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</si>
  <si>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</si>
  <si>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</si>
  <si>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</si>
  <si>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</si>
  <si>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</si>
  <si>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</si>
  <si>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</si>
  <si>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</si>
  <si>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</si>
  <si>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</si>
  <si>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</si>
  <si>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</si>
  <si>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</si>
  <si>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</si>
  <si>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</si>
  <si>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</si>
  <si>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</si>
  <si>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</si>
  <si>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</si>
  <si>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</si>
  <si>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</si>
  <si>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</si>
  <si>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</si>
  <si>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</si>
  <si>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</si>
  <si>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</si>
  <si>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</si>
  <si>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</si>
  <si>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</si>
  <si>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</si>
  <si>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</si>
  <si>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</si>
  <si>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</si>
  <si>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</si>
  <si>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</si>
  <si>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</si>
  <si>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</si>
  <si>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</si>
  <si>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</si>
  <si>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</si>
  <si>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</si>
  <si>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</si>
  <si>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</si>
  <si>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</si>
  <si>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</si>
  <si>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</si>
  <si>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</si>
  <si>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</si>
  <si>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</si>
  <si>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</si>
  <si>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</si>
  <si>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</si>
  <si>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</si>
  <si>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</si>
  <si>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</si>
  <si>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</si>
  <si>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</si>
  <si>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</si>
  <si>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</si>
  <si>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</si>
  <si>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</si>
  <si>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</si>
  <si>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</si>
  <si>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</si>
  <si>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</si>
  <si>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</si>
  <si>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</si>
  <si>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</si>
  <si>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</si>
  <si>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</si>
  <si>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</si>
  <si>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</si>
  <si>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</si>
  <si>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</si>
  <si>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</si>
  <si>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</si>
  <si>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</si>
  <si>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</si>
  <si>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</si>
  <si>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</si>
  <si>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</si>
  <si>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</si>
  <si>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</si>
  <si>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</si>
  <si>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</si>
  <si>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</si>
  <si>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</si>
  <si>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</si>
  <si>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</si>
  <si>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</si>
  <si>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</si>
  <si>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</si>
  <si>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</si>
  <si>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</si>
  <si>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</si>
  <si>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</si>
  <si>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</si>
  <si>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</si>
  <si>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</si>
  <si>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</si>
  <si>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</si>
  <si>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</si>
  <si>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</si>
  <si>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</si>
  <si>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</si>
  <si>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</si>
  <si>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</si>
  <si>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</si>
  <si>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</si>
  <si>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</si>
  <si>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</si>
  <si>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</si>
  <si>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</si>
  <si>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</si>
  <si>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</si>
  <si>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</si>
  <si>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</si>
  <si>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</si>
  <si>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</si>
  <si>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</si>
  <si>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</si>
  <si>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</si>
  <si>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</si>
  <si>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</si>
  <si>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</si>
  <si>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</si>
  <si>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</si>
  <si>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</si>
  <si>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</si>
  <si>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</si>
  <si>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</si>
  <si>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</si>
  <si>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</si>
  <si>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</si>
  <si>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</si>
  <si>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</si>
  <si>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</si>
  <si>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</si>
  <si>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</si>
  <si>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</si>
  <si>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</si>
  <si>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</si>
  <si>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</si>
  <si>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</si>
  <si>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</si>
  <si>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</si>
  <si>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</si>
  <si>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</si>
  <si>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</si>
  <si>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</si>
  <si>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</si>
  <si>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</si>
  <si>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</si>
  <si>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</si>
  <si>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</si>
  <si>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</si>
  <si>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</si>
  <si>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</si>
  <si>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</si>
  <si>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</si>
  <si>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</si>
  <si>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</si>
  <si>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</si>
  <si>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</si>
  <si>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</si>
  <si>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</si>
  <si>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</si>
  <si>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</si>
  <si>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</si>
  <si>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</si>
  <si>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</si>
  <si>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</si>
  <si>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</si>
  <si>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</si>
  <si>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</si>
  <si>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</si>
  <si>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</si>
  <si>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</si>
  <si>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</si>
  <si>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</si>
  <si>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</si>
  <si>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</si>
  <si>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</si>
  <si>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</si>
  <si>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</si>
  <si>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</si>
  <si>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</si>
  <si>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</si>
  <si>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</si>
  <si>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</si>
  <si>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</si>
  <si>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</si>
  <si>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</si>
  <si>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</si>
  <si>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</si>
  <si>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</si>
  <si>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</si>
  <si>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</si>
  <si>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</si>
  <si>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</si>
  <si>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</si>
  <si>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</si>
  <si>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</si>
  <si>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</si>
  <si>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</si>
  <si>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</si>
  <si>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</si>
  <si>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</si>
  <si>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</si>
  <si>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</si>
  <si>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</si>
  <si>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</si>
  <si>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</si>
  <si>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</si>
  <si>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</si>
  <si>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</si>
  <si>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</si>
  <si>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</si>
  <si>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</si>
  <si>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</si>
  <si>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</si>
  <si>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</si>
  <si>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</si>
  <si>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</si>
  <si>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</si>
  <si>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</si>
  <si>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</si>
  <si>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</si>
  <si>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</si>
  <si>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</si>
  <si>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</si>
  <si>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</si>
  <si>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</si>
  <si>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</si>
  <si>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</si>
  <si>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</si>
  <si>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</si>
  <si>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</si>
  <si>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</si>
  <si>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</si>
  <si>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</si>
  <si>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</si>
  <si>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</si>
  <si>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</si>
  <si>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</si>
  <si>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</si>
  <si>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</si>
  <si>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</si>
  <si>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</si>
  <si>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</si>
  <si>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</si>
  <si>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</si>
  <si>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</si>
  <si>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</si>
  <si>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</si>
  <si>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</si>
  <si>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</si>
  <si>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</si>
  <si>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</si>
  <si>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</si>
  <si>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</si>
  <si>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</si>
  <si>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</si>
  <si>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</si>
  <si>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</si>
  <si>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</si>
  <si>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</si>
  <si>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</si>
  <si>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</si>
  <si>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</si>
  <si>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</si>
  <si>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</si>
  <si>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</si>
  <si>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</si>
  <si>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</si>
  <si>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</si>
  <si>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</si>
  <si>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</si>
  <si>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</si>
  <si>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</si>
  <si>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</si>
  <si>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</si>
  <si>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</si>
  <si>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</si>
  <si>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</si>
  <si>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</si>
  <si>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</si>
  <si>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</si>
  <si>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</si>
  <si>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</si>
  <si>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</si>
  <si>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</si>
  <si>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</si>
  <si>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</si>
  <si>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</si>
  <si>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</si>
  <si>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</si>
  <si>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</si>
  <si>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</si>
  <si>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</si>
  <si>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</si>
  <si>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</si>
  <si>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</si>
  <si>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</si>
  <si>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</si>
  <si>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</si>
  <si>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</si>
  <si>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</si>
  <si>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</si>
  <si>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</si>
  <si>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</si>
  <si>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</si>
  <si>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</si>
  <si>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</si>
  <si>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</si>
  <si>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</si>
  <si>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</si>
  <si>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</si>
  <si>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</si>
  <si>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</si>
  <si>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</si>
  <si>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</si>
  <si>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</si>
  <si>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</si>
  <si>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</si>
  <si>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</si>
  <si>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</si>
  <si>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</si>
  <si>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</si>
  <si>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</si>
  <si>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</si>
  <si>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</si>
  <si>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</si>
  <si>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</si>
  <si>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</si>
  <si>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</si>
  <si>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</si>
  <si>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</si>
  <si>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</si>
  <si>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</si>
  <si>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</si>
  <si>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</si>
  <si>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</si>
  <si>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</si>
  <si>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</si>
  <si>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</si>
  <si>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</si>
  <si>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</si>
  <si>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</si>
  <si>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</si>
  <si>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</si>
  <si>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</si>
  <si>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</si>
  <si>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</si>
  <si>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</si>
  <si>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</si>
  <si>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</si>
  <si>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</si>
  <si>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</si>
  <si>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</si>
  <si>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</si>
  <si>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</si>
  <si>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</si>
  <si>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</si>
  <si>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</si>
  <si>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</si>
  <si>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</si>
  <si>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</si>
  <si>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</si>
  <si>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</si>
  <si>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</si>
  <si>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</si>
  <si>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</si>
  <si>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</si>
  <si>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</si>
  <si>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</si>
  <si>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</si>
  <si>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</si>
  <si>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</si>
  <si>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</si>
  <si>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</si>
  <si>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</si>
  <si>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</si>
  <si>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</si>
  <si>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</si>
  <si>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</si>
  <si>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</si>
  <si>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</si>
  <si>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</si>
  <si>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</si>
  <si>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</si>
  <si>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</si>
  <si>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</si>
  <si>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</si>
  <si>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</si>
  <si>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</si>
  <si>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</si>
  <si>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</si>
  <si>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</si>
  <si>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</si>
  <si>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</si>
  <si>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</si>
  <si>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</si>
  <si>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</si>
  <si>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</si>
  <si>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</si>
  <si>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</si>
  <si>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</si>
  <si>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</si>
  <si>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</si>
  <si>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</si>
  <si>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</si>
  <si>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</si>
  <si>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</si>
  <si>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</si>
  <si>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</si>
  <si>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</si>
  <si>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</si>
  <si>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</si>
  <si>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</si>
  <si>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</si>
  <si>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</si>
  <si>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</si>
  <si>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</si>
  <si>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</si>
  <si>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</si>
  <si>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</si>
  <si>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</si>
  <si>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</si>
  <si>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</si>
  <si>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</si>
  <si>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</si>
  <si>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</si>
  <si>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</si>
  <si>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</si>
  <si>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</si>
  <si>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</si>
  <si>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</si>
  <si>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</si>
  <si>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</si>
  <si>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</si>
  <si>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</si>
  <si>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</si>
  <si>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</si>
  <si>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</si>
  <si>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</si>
  <si>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</si>
  <si>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</si>
  <si>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</si>
  <si>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</si>
  <si>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</si>
  <si>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</si>
  <si>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</si>
  <si>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</si>
  <si>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</si>
  <si>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</si>
  <si>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</si>
  <si>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</si>
  <si>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</si>
  <si>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</si>
  <si>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</si>
  <si>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</si>
  <si>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</si>
  <si>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</si>
  <si>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</si>
  <si>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</si>
  <si>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</si>
  <si>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</si>
  <si>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</si>
  <si>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</si>
  <si>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</si>
  <si>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</si>
  <si>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</si>
  <si>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</si>
  <si>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</si>
  <si>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</si>
  <si>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</si>
  <si>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</si>
  <si>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</si>
  <si>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</si>
  <si>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</si>
  <si>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</si>
  <si>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</si>
  <si>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</si>
  <si>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</si>
  <si>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</si>
  <si>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</si>
  <si>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</si>
  <si>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</si>
  <si>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</si>
  <si>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</si>
  <si>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</si>
  <si>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</si>
  <si>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</si>
  <si>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</si>
  <si>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</si>
  <si>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</si>
  <si>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</si>
  <si>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</si>
  <si>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</si>
  <si>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</si>
  <si>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</si>
  <si>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</si>
  <si>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</si>
  <si>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</si>
  <si>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</si>
  <si>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</si>
  <si>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</si>
  <si>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</si>
  <si>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</si>
  <si>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</si>
  <si>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</si>
  <si>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</si>
  <si>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</si>
  <si>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</si>
  <si>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</si>
  <si>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</si>
  <si>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</si>
  <si>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</si>
  <si>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</si>
  <si>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</si>
  <si>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</si>
  <si>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</si>
  <si>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</si>
  <si>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</si>
  <si>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</si>
  <si>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</si>
  <si>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</si>
  <si>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</si>
  <si>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</si>
  <si>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</si>
  <si>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</si>
  <si>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</si>
  <si>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</si>
  <si>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</si>
  <si>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</si>
  <si>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</si>
  <si>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</si>
  <si>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</si>
  <si>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</si>
  <si>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</si>
  <si>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</si>
  <si>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</si>
  <si>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</si>
  <si>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</si>
  <si>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</si>
  <si>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</si>
  <si>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</si>
  <si>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</si>
  <si>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</si>
  <si>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</si>
  <si>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</si>
  <si>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</si>
  <si>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</si>
  <si>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</si>
  <si>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</si>
  <si>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</si>
  <si>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</si>
  <si>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</si>
  <si>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</si>
  <si>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</si>
  <si>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</si>
  <si>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</si>
  <si>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</si>
  <si>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</si>
  <si>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</si>
  <si>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</si>
  <si>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</si>
  <si>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</si>
  <si>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</si>
  <si>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</si>
  <si>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</si>
  <si>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</si>
  <si>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</si>
  <si>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</si>
  <si>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</si>
  <si>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</si>
  <si>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</si>
  <si>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</si>
  <si>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</si>
  <si>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</si>
  <si>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</si>
  <si>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</si>
  <si>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</si>
  <si>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</si>
  <si>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</si>
  <si>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</si>
  <si>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</si>
  <si>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</si>
  <si>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</si>
  <si>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</si>
  <si>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</si>
  <si>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</si>
  <si>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</si>
  <si>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</si>
  <si>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</si>
  <si>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</si>
  <si>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</si>
  <si>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</si>
  <si>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</si>
  <si>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</si>
  <si>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</si>
  <si>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</si>
  <si>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</si>
  <si>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</si>
  <si>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</si>
  <si>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</si>
  <si>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</si>
  <si>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</si>
  <si>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</si>
  <si>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</si>
  <si>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</si>
  <si>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</si>
  <si>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</si>
  <si>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</si>
  <si>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</si>
  <si>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</si>
  <si>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</si>
  <si>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</si>
  <si>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</si>
  <si>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</si>
  <si>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</si>
  <si>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</si>
  <si>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</si>
  <si>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</si>
  <si>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</si>
  <si>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</si>
  <si>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</si>
  <si>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</si>
  <si>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</si>
  <si>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</si>
  <si>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</si>
  <si>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</si>
  <si>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</si>
  <si>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</si>
  <si>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</si>
  <si>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</si>
  <si>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</si>
  <si>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</si>
  <si>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</si>
  <si>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</si>
  <si>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</si>
  <si>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</si>
  <si>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</si>
  <si>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</si>
  <si>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</si>
  <si>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</si>
  <si>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</si>
  <si>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</si>
  <si>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</si>
  <si>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</si>
  <si>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</si>
  <si>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</si>
  <si>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</si>
  <si>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</si>
  <si>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</si>
  <si>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</si>
  <si>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</si>
  <si>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</si>
  <si>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</si>
  <si>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</si>
  <si>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</si>
  <si>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</si>
  <si>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</si>
  <si>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</si>
  <si>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</si>
  <si>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</si>
  <si>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</si>
  <si>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</si>
  <si>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</si>
  <si>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</si>
  <si>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</si>
  <si>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</si>
  <si>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</si>
  <si>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</si>
  <si>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</si>
  <si>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</si>
  <si>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</si>
  <si>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</si>
  <si>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</si>
  <si>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</si>
  <si>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</si>
  <si>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</si>
  <si>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</si>
  <si>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</si>
  <si>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</si>
  <si>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</si>
  <si>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</si>
  <si>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</si>
  <si>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</si>
  <si>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</si>
  <si>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</si>
  <si>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</si>
  <si>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</si>
  <si>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</si>
  <si>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</si>
  <si>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</si>
  <si>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</si>
  <si>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</si>
  <si>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</si>
  <si>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</si>
  <si>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</si>
  <si>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</si>
  <si>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</si>
  <si>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</si>
  <si>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</si>
  <si>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</si>
  <si>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</si>
  <si>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</si>
  <si>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</si>
  <si>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</si>
  <si>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</si>
  <si>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</si>
  <si>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</si>
  <si>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</si>
  <si>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</si>
  <si>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</si>
  <si>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</si>
  <si>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</si>
  <si>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</si>
  <si>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</si>
  <si>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</si>
  <si>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</si>
  <si>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</si>
  <si>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</si>
  <si>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</si>
  <si>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</si>
  <si>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</si>
  <si>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</si>
  <si>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</si>
  <si>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</si>
  <si>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</si>
  <si>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</si>
  <si>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</si>
  <si>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</si>
  <si>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</si>
  <si>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</si>
  <si>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</si>
  <si>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</si>
  <si>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</si>
  <si>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</si>
  <si>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</si>
  <si>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</si>
  <si>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</si>
  <si>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</si>
  <si>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</si>
  <si>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</si>
  <si>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</si>
  <si>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</si>
  <si>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</si>
  <si>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</si>
  <si>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</si>
  <si>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</si>
  <si>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</si>
  <si>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</si>
  <si>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</si>
  <si>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</si>
  <si>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</si>
  <si>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</si>
  <si>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</si>
  <si>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</si>
  <si>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</si>
  <si>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</si>
  <si>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</si>
  <si>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</si>
  <si>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</si>
  <si>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</si>
  <si>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</si>
  <si>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</si>
  <si>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</si>
  <si>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</si>
  <si>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</si>
  <si>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</si>
  <si>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</si>
  <si>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</si>
  <si>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</si>
  <si>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</si>
  <si>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</si>
  <si>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</si>
  <si>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</si>
  <si>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</si>
  <si>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</si>
  <si>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</si>
  <si>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</si>
  <si>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</si>
  <si>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</si>
  <si>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</si>
  <si>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</si>
  <si>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</si>
  <si>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</si>
  <si>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</si>
  <si>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</si>
  <si>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</si>
  <si>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</si>
  <si>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</si>
  <si>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</si>
  <si>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</si>
  <si>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</si>
  <si>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</si>
  <si>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</si>
  <si>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</si>
  <si>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</si>
  <si>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</si>
  <si>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</si>
  <si>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</si>
  <si>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</si>
  <si>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</si>
  <si>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</si>
  <si>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</si>
  <si>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</si>
  <si>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</si>
  <si>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</si>
  <si>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</si>
  <si>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</si>
  <si>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</si>
  <si>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</si>
  <si>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</si>
  <si>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</si>
  <si>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</si>
  <si>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</si>
  <si>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</si>
  <si>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</si>
  <si>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</si>
  <si>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</si>
  <si>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</si>
  <si>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</si>
  <si>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</si>
  <si>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</si>
  <si>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</si>
  <si>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</si>
  <si>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</si>
  <si>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</si>
  <si>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</si>
  <si>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</si>
  <si>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</si>
  <si>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</si>
  <si>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</si>
  <si>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</si>
  <si>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</si>
  <si>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</si>
  <si>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</si>
  <si>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</si>
  <si>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</si>
  <si>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</si>
  <si>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</si>
  <si>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</si>
  <si>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</si>
  <si>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</si>
  <si>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</si>
  <si>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</si>
  <si>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</si>
  <si>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</si>
  <si>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</si>
  <si>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</si>
  <si>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</si>
  <si>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</si>
  <si>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</si>
  <si>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</si>
  <si>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</si>
  <si>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</si>
  <si>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</si>
  <si>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</si>
  <si>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</si>
  <si>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</si>
  <si>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</si>
  <si>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</si>
  <si>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</si>
  <si>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</si>
  <si>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</si>
  <si>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</si>
  <si>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</si>
  <si>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</si>
  <si>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</si>
  <si>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</si>
  <si>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</si>
  <si>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</si>
  <si>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</si>
  <si>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</si>
  <si>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</si>
  <si>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</si>
  <si>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</si>
  <si>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</si>
  <si>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</si>
  <si>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</si>
  <si>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</si>
  <si>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</si>
  <si>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</si>
  <si>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</si>
  <si>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</si>
  <si>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</si>
  <si>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</si>
  <si>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</si>
  <si>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</si>
  <si>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</si>
  <si>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</si>
  <si>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</si>
  <si>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</si>
  <si>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</si>
  <si>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</si>
  <si>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</si>
  <si>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</si>
  <si>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</si>
  <si>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</si>
  <si>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</si>
  <si>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</si>
  <si>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</si>
  <si>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</si>
  <si>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</si>
  <si>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</si>
  <si>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</si>
  <si>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</si>
  <si>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</si>
  <si>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</si>
  <si>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</si>
  <si>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</si>
  <si>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</si>
  <si>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</si>
  <si>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</si>
  <si>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</si>
  <si>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</si>
  <si>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</si>
  <si>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</si>
  <si>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</si>
  <si>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</si>
  <si>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</si>
  <si>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</si>
  <si>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</si>
  <si>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</si>
  <si>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</si>
  <si>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</si>
  <si>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</si>
  <si>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</si>
  <si>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</si>
  <si>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</si>
  <si>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</si>
  <si>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</si>
  <si>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</si>
  <si>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</si>
  <si>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</si>
  <si>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</si>
  <si>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</si>
  <si>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</si>
  <si>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</si>
  <si>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</si>
  <si>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</si>
  <si>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</si>
  <si>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</si>
  <si>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</si>
  <si>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</si>
  <si>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</si>
  <si>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</si>
  <si>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</si>
  <si>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</si>
  <si>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</si>
  <si>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</si>
  <si>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</si>
  <si>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</si>
  <si>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</si>
  <si>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</si>
  <si>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</si>
  <si>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</si>
  <si>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</si>
  <si>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</si>
  <si>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</si>
  <si>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</si>
  <si>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</si>
  <si>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</si>
  <si>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</si>
  <si>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</si>
  <si>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</si>
  <si>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</si>
  <si>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</si>
  <si>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</si>
  <si>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</si>
  <si>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</si>
  <si>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</si>
  <si>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</si>
  <si>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</si>
  <si>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</si>
  <si>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</si>
  <si>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</si>
  <si>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</si>
  <si>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</si>
  <si>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</si>
  <si>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</si>
  <si>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</si>
  <si>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</si>
  <si>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</si>
  <si>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</si>
  <si>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</si>
  <si>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</si>
  <si>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</si>
  <si>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</si>
  <si>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</si>
  <si>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</si>
  <si>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</si>
  <si>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</si>
  <si>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</si>
  <si>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</si>
  <si>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</si>
  <si>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</si>
  <si>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</si>
  <si>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</si>
  <si>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</si>
  <si>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</si>
  <si>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</si>
  <si>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</si>
  <si>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</si>
  <si>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</si>
  <si>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</si>
  <si>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</si>
  <si>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</si>
  <si>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</si>
  <si>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</si>
  <si>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</si>
  <si>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</si>
  <si>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</si>
  <si>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</si>
  <si>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</si>
  <si>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</si>
  <si>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</si>
  <si>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</si>
  <si>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</si>
  <si>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</si>
  <si>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</si>
  <si>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</si>
  <si>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</si>
  <si>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</si>
  <si>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</si>
  <si>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</si>
  <si>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</si>
  <si>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</si>
  <si>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</si>
  <si>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</si>
  <si>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</si>
  <si>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</si>
  <si>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</si>
  <si>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</si>
  <si>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</si>
  <si>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</si>
  <si>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</si>
  <si>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</si>
  <si>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</si>
  <si>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</si>
  <si>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</si>
  <si>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</si>
  <si>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</si>
  <si>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</si>
  <si>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</si>
  <si>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</si>
  <si>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</si>
  <si>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</si>
  <si>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</si>
  <si>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</si>
  <si>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</si>
  <si>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</si>
  <si>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</si>
  <si>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</si>
  <si>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</si>
  <si>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</si>
  <si>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</si>
  <si>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</si>
  <si>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</si>
  <si>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</si>
  <si>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</si>
  <si>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</si>
  <si>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</si>
  <si>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</si>
  <si>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</si>
  <si>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</si>
  <si>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</si>
  <si>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</si>
  <si>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</si>
  <si>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</si>
  <si>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</si>
  <si>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</si>
  <si>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</si>
  <si>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</si>
  <si>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</si>
  <si>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</si>
  <si>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</si>
  <si>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</si>
  <si>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</si>
  <si>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</si>
  <si>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</si>
  <si>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</si>
  <si>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</si>
  <si>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</si>
  <si>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</si>
  <si>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</si>
  <si>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</si>
  <si>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</si>
  <si>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</si>
  <si>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</si>
  <si>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</si>
  <si>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</si>
  <si>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</si>
  <si>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</si>
  <si>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</si>
  <si>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</si>
  <si>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</si>
  <si>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</si>
  <si>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</si>
  <si>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</si>
  <si>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</si>
  <si>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</si>
  <si>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</si>
  <si>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</si>
  <si>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</si>
  <si>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</si>
  <si>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</si>
  <si>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</si>
  <si>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</si>
  <si>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</si>
  <si>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</si>
  <si>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</si>
  <si>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</si>
  <si>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</si>
  <si>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</si>
  <si>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</si>
  <si>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</si>
  <si>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</si>
  <si>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</si>
  <si>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</si>
  <si>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</si>
  <si>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</si>
  <si>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</si>
  <si>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</si>
  <si>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</si>
  <si>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</si>
  <si>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</si>
  <si>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</si>
  <si>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</si>
  <si>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</si>
  <si>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</si>
  <si>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</si>
  <si>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</si>
  <si>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</si>
  <si>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</si>
  <si>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</si>
  <si>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</si>
  <si>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</si>
  <si>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</si>
  <si>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</si>
  <si>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</si>
  <si>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</si>
  <si>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</si>
  <si>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</si>
  <si>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</si>
  <si>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</si>
  <si>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</si>
  <si>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</si>
  <si>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</si>
  <si>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</si>
  <si>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</si>
  <si>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</si>
  <si>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</si>
  <si>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</si>
  <si>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</si>
  <si>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</si>
  <si>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</si>
  <si>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</si>
  <si>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</si>
  <si>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</si>
  <si>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</si>
  <si>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</si>
  <si>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</si>
  <si>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</si>
  <si>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</si>
  <si>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</si>
  <si>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</si>
  <si>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</si>
  <si>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</si>
  <si>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</si>
  <si>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</si>
  <si>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</si>
  <si>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</si>
  <si>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</si>
  <si>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</si>
  <si>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</si>
  <si>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</si>
  <si>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</si>
  <si>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</si>
  <si>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</si>
  <si>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</si>
  <si>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</si>
  <si>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</si>
  <si>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</si>
  <si>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</si>
  <si>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</si>
  <si>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</si>
  <si>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</si>
  <si>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</si>
  <si>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</si>
  <si>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</si>
  <si>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</si>
  <si>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</si>
  <si>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</si>
  <si>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</si>
  <si>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</si>
  <si>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</si>
  <si>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</si>
  <si>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</si>
  <si>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</si>
  <si>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</si>
  <si>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</si>
  <si>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</si>
  <si>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</si>
  <si>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</si>
  <si>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</si>
  <si>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</si>
  <si>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</si>
  <si>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</si>
  <si>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</si>
  <si>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</si>
  <si>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</si>
  <si>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</si>
  <si>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</si>
  <si>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</si>
  <si>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</si>
  <si>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</si>
  <si>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</si>
  <si>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</si>
  <si>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</si>
  <si>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</si>
  <si>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</si>
  <si>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</si>
  <si>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</si>
  <si>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</si>
  <si>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</si>
  <si>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</si>
  <si>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</si>
  <si>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</si>
  <si>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</si>
  <si>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</si>
  <si>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</si>
  <si>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</si>
  <si>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</si>
  <si>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</si>
  <si>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</si>
  <si>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</si>
  <si>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</si>
  <si>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</si>
  <si>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</si>
  <si>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</si>
  <si>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</si>
  <si>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</si>
  <si>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</si>
  <si>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</si>
  <si>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</si>
  <si>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</si>
  <si>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</si>
  <si>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</si>
  <si>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</si>
  <si>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</si>
  <si>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</si>
  <si>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</si>
  <si>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</si>
  <si>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</si>
  <si>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</si>
  <si>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</si>
  <si>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</si>
  <si>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</si>
  <si>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</si>
  <si>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</si>
  <si>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</si>
  <si>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</si>
  <si>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</si>
  <si>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</si>
  <si>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</si>
  <si>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</si>
  <si>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</si>
  <si>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</si>
  <si>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</si>
  <si>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</si>
  <si>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</si>
  <si>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</si>
  <si>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</si>
  <si>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</si>
  <si>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</si>
  <si>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</si>
  <si>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</si>
  <si>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</si>
  <si>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</si>
  <si>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</si>
  <si>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</si>
  <si>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</si>
  <si>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</si>
  <si>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</si>
  <si>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</si>
  <si>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</si>
  <si>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</si>
  <si>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</si>
  <si>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</si>
  <si>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</si>
  <si>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</si>
  <si>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</si>
  <si>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</si>
  <si>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</si>
  <si>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</si>
  <si>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</si>
  <si>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</si>
  <si>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</si>
  <si>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</si>
  <si>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</si>
  <si>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</si>
  <si>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</si>
  <si>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</si>
  <si>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</si>
  <si>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</si>
  <si>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</si>
  <si>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</si>
  <si>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</si>
  <si>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</si>
  <si>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</si>
  <si>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</si>
  <si>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</si>
  <si>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</si>
  <si>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</si>
  <si>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</si>
  <si>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</si>
  <si>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</si>
  <si>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</si>
  <si>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</si>
  <si>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</si>
  <si>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</si>
  <si>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</si>
  <si>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</si>
  <si>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</si>
  <si>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</si>
  <si>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</si>
  <si>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</si>
  <si>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</si>
  <si>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</si>
  <si>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</si>
  <si>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</si>
  <si>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</si>
  <si>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</si>
  <si>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</si>
  <si>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</si>
  <si>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</si>
  <si>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</si>
  <si>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</si>
  <si>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</si>
  <si>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</si>
  <si>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</si>
  <si>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</si>
  <si>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</si>
  <si>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</si>
  <si>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</si>
  <si>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</si>
  <si>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</si>
  <si>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</si>
  <si>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</si>
  <si>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</si>
  <si>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</si>
  <si>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</si>
  <si>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</si>
  <si>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</si>
  <si>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</si>
  <si>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</si>
  <si>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</si>
  <si>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</si>
  <si>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</si>
  <si>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</si>
  <si>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</si>
  <si>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</si>
  <si>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</si>
  <si>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</si>
  <si>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</si>
  <si>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</si>
  <si>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</si>
  <si>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</si>
  <si>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</si>
  <si>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</si>
  <si>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</si>
  <si>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</si>
  <si>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</si>
  <si>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</si>
  <si>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</si>
  <si>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</si>
  <si>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</si>
  <si>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</si>
  <si>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</si>
  <si>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</si>
  <si>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</si>
  <si>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</si>
  <si>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</si>
  <si>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</si>
  <si>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</si>
  <si>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</si>
  <si>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</si>
  <si>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</si>
  <si>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</si>
  <si>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</si>
  <si>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</si>
  <si>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</si>
  <si>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</si>
  <si>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</si>
  <si>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</si>
  <si>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</si>
  <si>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</si>
  <si>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</si>
  <si>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</si>
  <si>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</si>
  <si>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</si>
  <si>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</si>
  <si>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</si>
  <si>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</si>
  <si>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</si>
  <si>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</si>
  <si>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</si>
  <si>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</si>
  <si>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</si>
  <si>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</si>
  <si>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</si>
  <si>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</si>
  <si>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</si>
  <si>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</si>
  <si>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</si>
  <si>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</si>
  <si>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</si>
  <si>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</si>
  <si>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</si>
  <si>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</si>
  <si>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</si>
  <si>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</si>
  <si>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</si>
  <si>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</si>
  <si>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</si>
  <si>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</si>
  <si>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</si>
  <si>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</si>
  <si>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</si>
  <si>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</si>
  <si>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</si>
  <si>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</si>
  <si>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</si>
  <si>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</si>
  <si>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</si>
  <si>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</si>
  <si>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</si>
  <si>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</si>
  <si>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</si>
  <si>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</si>
  <si>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</si>
  <si>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</si>
  <si>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</si>
  <si>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</si>
  <si>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</si>
  <si>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</si>
  <si>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</si>
  <si>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</si>
  <si>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</si>
  <si>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</si>
  <si>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</si>
  <si>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</si>
  <si>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</si>
  <si>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</si>
  <si>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</si>
  <si>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</si>
  <si>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</si>
  <si>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</si>
  <si>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</si>
  <si>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</si>
  <si>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</si>
  <si>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</si>
  <si>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</si>
  <si>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</si>
  <si>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</si>
  <si>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</si>
  <si>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</si>
  <si>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</si>
  <si>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</si>
  <si>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</si>
  <si>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</si>
  <si>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</si>
  <si>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</si>
  <si>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</si>
  <si>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</si>
  <si>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</si>
  <si>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</si>
  <si>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</si>
  <si>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</si>
  <si>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</si>
  <si>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</si>
  <si>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</si>
  <si>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</si>
  <si>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</si>
  <si>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</si>
  <si>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</si>
  <si>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</si>
  <si>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</si>
  <si>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</si>
  <si>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</si>
  <si>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</si>
  <si>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</si>
  <si>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</si>
  <si>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</si>
  <si>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</si>
  <si>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</si>
  <si>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</si>
  <si>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</si>
  <si>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</si>
  <si>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</si>
  <si>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</si>
  <si>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</si>
  <si>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</si>
  <si>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</si>
  <si>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</si>
  <si>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</si>
  <si>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</si>
  <si>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</si>
  <si>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</si>
  <si>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</si>
  <si>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</si>
  <si>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</si>
  <si>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</si>
  <si>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</si>
  <si>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</si>
  <si>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</si>
  <si>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</si>
  <si>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</si>
  <si>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</si>
  <si>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</si>
  <si>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</si>
  <si>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</si>
  <si>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</si>
  <si>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</si>
  <si>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</si>
  <si>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</si>
  <si>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</si>
  <si>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</si>
  <si>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</si>
  <si>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</si>
  <si>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</si>
  <si>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</si>
  <si>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</si>
  <si>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</si>
  <si>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</si>
  <si>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</si>
  <si>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</si>
  <si>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</si>
  <si>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</si>
  <si>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</si>
  <si>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</si>
  <si>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</si>
  <si>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</si>
  <si>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</si>
  <si>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</si>
  <si>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</si>
  <si>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</si>
  <si>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</si>
  <si>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</si>
  <si>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</si>
  <si>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</si>
  <si>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</si>
  <si>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</si>
  <si>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</si>
  <si>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</si>
  <si>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</si>
  <si>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</si>
  <si>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</si>
  <si>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</si>
  <si>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</si>
  <si>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</si>
  <si>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</si>
  <si>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</si>
  <si>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</si>
  <si>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</si>
  <si>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</si>
  <si>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</si>
  <si>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</si>
  <si>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</si>
  <si>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</si>
  <si>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</si>
  <si>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</si>
  <si>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</si>
  <si>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</si>
  <si>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</si>
  <si>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</si>
  <si>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</si>
  <si>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</si>
  <si>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</si>
  <si>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</si>
  <si>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</si>
  <si>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</si>
  <si>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</si>
  <si>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</si>
  <si>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</si>
  <si>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</si>
  <si>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</si>
  <si>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</si>
  <si>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</si>
  <si>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</si>
  <si>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</si>
  <si>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</si>
  <si>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</si>
  <si>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</si>
  <si>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</si>
  <si>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</si>
  <si>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</si>
  <si>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</si>
  <si>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</si>
  <si>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</si>
  <si>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</si>
  <si>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</si>
  <si>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</si>
  <si>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</si>
  <si>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</si>
  <si>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</si>
  <si>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</si>
  <si>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</si>
  <si>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</si>
  <si>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</si>
  <si>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</si>
  <si>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</si>
  <si>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</si>
  <si>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</si>
  <si>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</si>
  <si>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</si>
  <si>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</si>
  <si>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</si>
  <si>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</si>
  <si>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</si>
  <si>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</si>
  <si>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</si>
  <si>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</si>
  <si>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</si>
  <si>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</si>
  <si>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</si>
  <si>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</si>
  <si>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</si>
  <si>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</si>
  <si>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</si>
  <si>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</si>
  <si>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</si>
  <si>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</si>
  <si>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</si>
  <si>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</si>
  <si>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</si>
  <si>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</si>
  <si>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</si>
  <si>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</si>
  <si>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</si>
  <si>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</si>
  <si>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</si>
  <si>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</si>
  <si>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</si>
  <si>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</si>
  <si>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</si>
  <si>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</si>
  <si>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</si>
  <si>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</si>
  <si>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</si>
  <si>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</si>
  <si>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</si>
  <si>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</si>
  <si>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</si>
  <si>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</si>
  <si>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</si>
  <si>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</si>
  <si>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</si>
  <si>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</si>
  <si>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</si>
  <si>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</si>
  <si>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</si>
  <si>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</si>
  <si>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</si>
  <si>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</si>
  <si>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</si>
  <si>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</si>
  <si>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</si>
  <si>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</si>
  <si>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</si>
  <si>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</si>
  <si>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</si>
  <si>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</si>
  <si>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</si>
  <si>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</si>
  <si>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</si>
  <si>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</si>
  <si>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</si>
  <si>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</si>
  <si>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</si>
  <si>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</si>
  <si>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</si>
  <si>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</si>
  <si>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</si>
  <si>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</si>
  <si>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</si>
  <si>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</si>
  <si>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</si>
  <si>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</si>
  <si>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</si>
  <si>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</si>
  <si>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</si>
  <si>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</si>
  <si>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</si>
  <si>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</si>
  <si>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</si>
  <si>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</si>
  <si>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</si>
  <si>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</si>
  <si>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</si>
  <si>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</si>
  <si>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</si>
  <si>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</si>
  <si>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</si>
  <si>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</si>
  <si>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</si>
  <si>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</si>
  <si>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</si>
  <si>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</si>
  <si>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</si>
  <si>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</si>
  <si>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</si>
  <si>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</si>
  <si>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</si>
  <si>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</si>
  <si>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</si>
  <si>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</si>
  <si>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</si>
  <si>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</si>
  <si>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</si>
  <si>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</si>
  <si>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</si>
  <si>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</si>
  <si>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</si>
  <si>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</si>
  <si>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</si>
  <si>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</si>
  <si>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</si>
  <si>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</si>
  <si>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</si>
  <si>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</si>
  <si>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</si>
  <si>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</si>
  <si>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</si>
  <si>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</si>
  <si>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</si>
  <si>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</si>
  <si>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</si>
  <si>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</si>
  <si>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</si>
  <si>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</si>
  <si>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</si>
  <si>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</si>
  <si>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</si>
  <si>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</si>
  <si>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</si>
  <si>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</si>
  <si>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</si>
  <si>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</si>
  <si>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</si>
  <si>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</si>
  <si>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</si>
  <si>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</si>
  <si>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</si>
  <si>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</si>
  <si>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</si>
  <si>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</si>
  <si>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</si>
  <si>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</si>
  <si>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</si>
  <si>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</si>
  <si>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</si>
  <si>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</si>
  <si>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</si>
  <si>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</si>
  <si>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</si>
  <si>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</si>
  <si>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</si>
  <si>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</si>
  <si>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</si>
  <si>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</si>
  <si>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</si>
  <si>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</si>
  <si>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</si>
  <si>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</si>
  <si>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</si>
  <si>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</si>
  <si>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</si>
  <si>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</si>
  <si>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</si>
  <si>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</si>
  <si>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</si>
  <si>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</si>
  <si>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</si>
  <si>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</si>
  <si>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</si>
  <si>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</si>
  <si>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</si>
  <si>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</si>
  <si>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</si>
  <si>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</si>
  <si>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</si>
  <si>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</si>
  <si>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</si>
  <si>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</si>
  <si>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</si>
  <si>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</si>
  <si>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</si>
  <si>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</si>
  <si>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</si>
  <si>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</si>
  <si>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</si>
  <si>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</si>
  <si>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</si>
  <si>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</si>
  <si>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</si>
  <si>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</si>
  <si>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</si>
  <si>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</si>
  <si>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</si>
  <si>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</si>
  <si>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</si>
  <si>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</si>
  <si>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</si>
  <si>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</si>
  <si>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</si>
  <si>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</si>
  <si>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</si>
  <si>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</si>
  <si>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</si>
  <si>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</si>
  <si>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</si>
  <si>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</si>
  <si>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</si>
  <si>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</si>
  <si>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</si>
  <si>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</si>
  <si>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</si>
  <si>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</si>
  <si>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</si>
  <si>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</si>
  <si>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</si>
  <si>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</si>
  <si>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</si>
  <si>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</si>
  <si>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</si>
  <si>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</si>
  <si>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</si>
  <si>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</si>
  <si>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</si>
  <si>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</si>
  <si>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</si>
  <si>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</si>
  <si>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</si>
  <si>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</si>
  <si>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</si>
  <si>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</si>
  <si>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</si>
  <si>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</si>
  <si>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</si>
  <si>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</si>
  <si>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</si>
  <si>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</si>
  <si>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</si>
  <si>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</si>
  <si>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</si>
  <si>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</si>
  <si>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</si>
  <si>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</si>
  <si>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</si>
  <si>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</si>
  <si>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</si>
  <si>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</si>
  <si>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</si>
  <si>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</si>
  <si>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</si>
  <si>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</si>
  <si>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</si>
  <si>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</si>
  <si>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</si>
  <si>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</si>
  <si>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</si>
  <si>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</si>
  <si>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</si>
  <si>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</si>
  <si>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</si>
  <si>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</si>
  <si>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</si>
  <si>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</si>
  <si>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</si>
  <si>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</si>
  <si>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</si>
  <si>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</si>
  <si>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</si>
  <si>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</si>
  <si>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</si>
  <si>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</si>
  <si>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</si>
  <si>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</si>
  <si>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</si>
  <si>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</si>
  <si>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</si>
  <si>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</si>
  <si>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</si>
  <si>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</si>
  <si>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</si>
  <si>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</si>
  <si>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</si>
  <si>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</si>
  <si>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</si>
  <si>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</si>
  <si>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</si>
  <si>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</si>
  <si>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</si>
  <si>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</si>
  <si>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</si>
  <si>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</si>
  <si>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</si>
  <si>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</si>
  <si>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</si>
  <si>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</si>
  <si>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</si>
  <si>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</si>
  <si>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</si>
  <si>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</si>
  <si>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</si>
  <si>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</si>
  <si>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</si>
  <si>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</si>
  <si>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</si>
  <si>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</si>
  <si>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</si>
  <si>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</si>
  <si>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</si>
  <si>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</si>
  <si>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</si>
  <si>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</si>
  <si>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</si>
  <si>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</si>
  <si>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</si>
  <si>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</si>
  <si>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</si>
  <si>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</si>
  <si>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</si>
  <si>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</si>
  <si>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</si>
  <si>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</si>
  <si>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</si>
  <si>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</si>
  <si>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</si>
  <si>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</si>
  <si>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</si>
  <si>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</si>
  <si>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</si>
  <si>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</si>
  <si>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</si>
  <si>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</si>
  <si>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</si>
  <si>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</si>
  <si>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</si>
  <si>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</si>
  <si>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</si>
  <si>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</si>
  <si>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</si>
  <si>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</si>
  <si>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</si>
  <si>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</si>
  <si>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</si>
  <si>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</si>
  <si>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</si>
  <si>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</si>
  <si>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</si>
  <si>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</si>
  <si>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</si>
  <si>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</si>
  <si>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</si>
  <si>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</si>
  <si>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</si>
  <si>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</si>
  <si>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</si>
  <si>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</si>
  <si>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</si>
  <si>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</si>
  <si>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</si>
  <si>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</si>
  <si>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</si>
  <si>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</si>
  <si>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</si>
  <si>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</si>
  <si>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</si>
  <si>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</si>
  <si>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</si>
  <si>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</si>
  <si>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</si>
  <si>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</si>
  <si>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</si>
  <si>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</si>
  <si>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</si>
  <si>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</si>
  <si>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</si>
  <si>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</si>
  <si>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</si>
  <si>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</si>
  <si>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</si>
  <si>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</si>
  <si>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</si>
  <si>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</si>
  <si>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</si>
  <si>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</si>
  <si>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</si>
  <si>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</si>
  <si>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</si>
  <si>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</si>
  <si>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</si>
  <si>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</si>
  <si>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</si>
  <si>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</si>
  <si>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</si>
  <si>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</si>
  <si>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</si>
  <si>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</si>
  <si>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</si>
  <si>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</si>
  <si>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</si>
  <si>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</si>
  <si>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</si>
  <si>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</si>
  <si>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</si>
  <si>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</si>
  <si>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</si>
  <si>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</si>
  <si>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</si>
  <si>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</si>
  <si>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</si>
  <si>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</si>
  <si>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</si>
  <si>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</si>
  <si>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</si>
  <si>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</si>
  <si>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</si>
  <si>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</si>
  <si>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</si>
  <si>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</si>
  <si>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</si>
  <si>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</si>
  <si>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</si>
  <si>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</si>
  <si>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</si>
  <si>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</si>
  <si>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</si>
  <si>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</si>
  <si>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</si>
  <si>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</si>
  <si>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</si>
  <si>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</si>
  <si>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</si>
  <si>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</si>
  <si>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</si>
  <si>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</si>
  <si>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</si>
  <si>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</si>
  <si>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</si>
  <si>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</si>
  <si>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</si>
  <si>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</si>
  <si>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</si>
  <si>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</si>
  <si>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</si>
  <si>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</si>
  <si>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</si>
  <si>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</si>
  <si>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</si>
  <si>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</si>
  <si>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</si>
  <si>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</si>
  <si>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</si>
  <si>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</si>
  <si>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</si>
  <si>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</si>
  <si>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</si>
  <si>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</si>
  <si>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</si>
  <si>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</si>
  <si>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</si>
  <si>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</si>
  <si>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</si>
  <si>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</si>
  <si>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</si>
  <si>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</si>
  <si>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</si>
  <si>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</si>
  <si>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</si>
  <si>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</si>
  <si>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</si>
  <si>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</si>
  <si>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</si>
  <si>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</si>
  <si>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</si>
  <si>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</si>
  <si>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</si>
  <si>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</si>
  <si>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</si>
  <si>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</si>
  <si>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</si>
  <si>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</si>
  <si>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</si>
  <si>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</si>
  <si>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</si>
  <si>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</si>
  <si>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</si>
  <si>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</si>
  <si>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</si>
  <si>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</si>
  <si>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</si>
  <si>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</si>
  <si>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</si>
  <si>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</si>
  <si>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</si>
  <si>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</si>
  <si>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</si>
  <si>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</si>
  <si>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</si>
  <si>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</si>
  <si>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</si>
  <si>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</si>
  <si>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</si>
  <si>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</si>
  <si>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</si>
  <si>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</si>
  <si>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</si>
  <si>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</si>
  <si>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</si>
  <si>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</si>
  <si>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</si>
  <si>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</si>
  <si>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</si>
  <si>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</si>
  <si>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</si>
  <si>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</si>
  <si>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</si>
  <si>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</si>
  <si>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</si>
  <si>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</si>
  <si>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</si>
  <si>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</si>
  <si>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</si>
  <si>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</si>
  <si>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</si>
  <si>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</si>
  <si>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</si>
  <si>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</si>
  <si>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</si>
  <si>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</si>
  <si>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</si>
  <si>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</si>
  <si>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</si>
  <si>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</si>
  <si>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</si>
  <si>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</si>
  <si>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</si>
  <si>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</si>
  <si>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</si>
  <si>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</si>
  <si>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</si>
  <si>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</si>
  <si>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</si>
  <si>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</si>
  <si>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</si>
  <si>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</si>
  <si>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</si>
  <si>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</si>
  <si>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</si>
  <si>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</si>
  <si>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</si>
  <si>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</si>
  <si>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</si>
  <si>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</si>
  <si>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</si>
  <si>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</si>
  <si>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</si>
  <si>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</si>
  <si>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</si>
  <si>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</si>
  <si>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</si>
  <si>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</si>
  <si>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</si>
  <si>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</si>
  <si>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</si>
  <si>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</si>
  <si>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</si>
  <si>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</si>
  <si>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</si>
  <si>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</si>
  <si>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</si>
  <si>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</si>
  <si>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</si>
  <si>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</si>
  <si>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</si>
  <si>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</si>
  <si>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</si>
  <si>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</si>
  <si>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</si>
  <si>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</si>
  <si>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</si>
  <si>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</si>
  <si>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</si>
  <si>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</si>
  <si>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</si>
  <si>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</si>
  <si>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</si>
  <si>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</si>
  <si>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</si>
  <si>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</si>
  <si>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</si>
  <si>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</si>
  <si>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</si>
  <si>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</si>
  <si>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</si>
  <si>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</si>
  <si>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</si>
  <si>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</si>
  <si>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</si>
  <si>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</si>
  <si>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</si>
  <si>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</si>
  <si>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</si>
  <si>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</si>
  <si>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</si>
  <si>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</si>
  <si>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</si>
  <si>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</si>
  <si>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</si>
  <si>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</si>
  <si>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</si>
  <si>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</si>
  <si>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</si>
  <si>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</si>
  <si>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</si>
  <si>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</si>
  <si>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</si>
  <si>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</si>
  <si>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</si>
  <si>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</si>
  <si>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</si>
  <si>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</si>
  <si>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</si>
  <si>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</si>
  <si>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</si>
  <si>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</si>
  <si>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</si>
  <si>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</si>
  <si>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</si>
  <si>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</si>
  <si>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</si>
  <si>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</si>
  <si>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</si>
  <si>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</si>
  <si>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</si>
  <si>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</si>
  <si>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</si>
  <si>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</si>
  <si>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</si>
  <si>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</si>
  <si>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</si>
  <si>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</si>
  <si>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</si>
  <si>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</si>
  <si>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</si>
  <si>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</si>
  <si>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</si>
  <si>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</si>
  <si>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</si>
  <si>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</si>
  <si>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</si>
  <si>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</si>
  <si>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</si>
  <si>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</si>
  <si>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</si>
  <si>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</si>
  <si>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</si>
  <si>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</si>
  <si>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</si>
  <si>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</si>
  <si>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</si>
  <si>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</si>
  <si>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</si>
  <si>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</si>
  <si>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</si>
  <si>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</si>
  <si>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</si>
  <si>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</si>
  <si>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</si>
  <si>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</si>
  <si>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</si>
  <si>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</si>
  <si>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</si>
  <si>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</si>
  <si>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</si>
  <si>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</si>
  <si>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</si>
  <si>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</si>
  <si>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</si>
  <si>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</si>
  <si>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</si>
  <si>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</si>
  <si>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</si>
  <si>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</si>
  <si>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</si>
  <si>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</si>
  <si>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</si>
  <si>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</si>
  <si>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</si>
  <si>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</si>
  <si>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</si>
  <si>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</si>
  <si>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</si>
  <si>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</si>
  <si>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</si>
  <si>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</si>
  <si>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</si>
  <si>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</si>
  <si>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</si>
  <si>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</si>
  <si>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</si>
  <si>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</si>
  <si>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</si>
  <si>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</si>
  <si>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</si>
  <si>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</si>
  <si>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</si>
  <si>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</si>
  <si>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</si>
  <si>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</si>
  <si>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</si>
  <si>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</si>
  <si>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</si>
  <si>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</si>
  <si>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</si>
  <si>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</si>
  <si>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</si>
  <si>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</si>
  <si>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</si>
  <si>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</si>
  <si>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</si>
  <si>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</si>
  <si>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</si>
  <si>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</si>
  <si>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</si>
  <si>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</si>
  <si>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</si>
  <si>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</si>
  <si>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</si>
  <si>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</si>
  <si>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</si>
  <si>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</si>
  <si>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</si>
  <si>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</si>
  <si>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</si>
  <si>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</si>
  <si>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</si>
  <si>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</si>
  <si>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</si>
  <si>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</si>
  <si>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</si>
  <si>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</si>
  <si>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</si>
  <si>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</si>
  <si>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</si>
  <si>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</si>
  <si>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</si>
  <si>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</si>
  <si>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</si>
  <si>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</si>
  <si>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</si>
  <si>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</si>
  <si>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</si>
  <si>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</si>
  <si>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</si>
  <si>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</si>
  <si>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</si>
  <si>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</si>
  <si>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</si>
  <si>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</si>
  <si>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</si>
  <si>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</si>
  <si>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</si>
  <si>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</si>
  <si>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</si>
  <si>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</si>
  <si>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</si>
  <si>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</si>
  <si>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</si>
  <si>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</si>
  <si>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</si>
  <si>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</si>
  <si>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</si>
  <si>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</si>
  <si>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</si>
  <si>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</si>
  <si>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</si>
  <si>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</si>
  <si>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</si>
  <si>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</si>
  <si>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</si>
  <si>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</si>
  <si>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</si>
  <si>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</si>
  <si>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</si>
  <si>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</si>
  <si>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</si>
  <si>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</si>
  <si>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</si>
  <si>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</si>
  <si>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</si>
  <si>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</si>
  <si>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</si>
  <si>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</si>
  <si>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</si>
  <si>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</si>
  <si>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</si>
  <si>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</si>
  <si>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</si>
  <si>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</si>
  <si>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</si>
  <si>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</si>
  <si>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</si>
  <si>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</si>
  <si>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</si>
  <si>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</si>
  <si>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</si>
  <si>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</si>
  <si>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</si>
  <si>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</si>
  <si>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</si>
  <si>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</si>
  <si>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</si>
  <si>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</si>
  <si>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</si>
  <si>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</si>
  <si>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</si>
  <si>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</si>
  <si>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</si>
  <si>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</si>
  <si>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</si>
  <si>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</si>
  <si>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</si>
  <si>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</si>
  <si>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</si>
  <si>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</si>
  <si>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</si>
  <si>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</si>
  <si>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</si>
  <si>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</si>
  <si>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</si>
  <si>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</si>
  <si>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</si>
  <si>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</si>
  <si>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</si>
  <si>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</si>
  <si>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</si>
  <si>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</si>
  <si>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</si>
  <si>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</si>
  <si>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</si>
  <si>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</si>
  <si>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</si>
  <si>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</si>
  <si>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</si>
  <si>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</si>
  <si>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</si>
  <si>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</si>
  <si>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</si>
  <si>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</si>
  <si>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</si>
  <si>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</si>
  <si>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</si>
  <si>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</si>
  <si>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</si>
  <si>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</si>
  <si>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</si>
  <si>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</si>
  <si>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</si>
  <si>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</si>
  <si>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</si>
  <si>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</si>
  <si>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</si>
  <si>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</si>
  <si>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</si>
  <si>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</si>
  <si>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</si>
  <si>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</si>
  <si>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</si>
  <si>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</si>
  <si>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</si>
  <si>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</si>
  <si>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</si>
  <si>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</si>
  <si>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</si>
  <si>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</si>
  <si>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</si>
  <si>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</si>
  <si>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</si>
  <si>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</si>
  <si>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</si>
  <si>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</si>
  <si>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</si>
  <si>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</si>
  <si>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</si>
  <si>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</si>
  <si>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</si>
  <si>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</si>
  <si>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</si>
  <si>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</si>
  <si>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</si>
  <si>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</si>
  <si>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</si>
  <si>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</si>
  <si>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</si>
  <si>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</si>
  <si>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</si>
  <si>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</si>
  <si>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</si>
  <si>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</si>
  <si>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</si>
  <si>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</si>
  <si>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</si>
  <si>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</si>
  <si>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</si>
  <si>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</si>
  <si>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</si>
  <si>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</si>
  <si>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</si>
  <si>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</si>
  <si>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</si>
  <si>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</si>
  <si>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</si>
  <si>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</si>
  <si>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</si>
  <si>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</si>
  <si>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</si>
  <si>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</si>
  <si>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</si>
  <si>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</si>
  <si>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</si>
  <si>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</si>
  <si>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</si>
  <si>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</si>
  <si>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</si>
  <si>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</si>
  <si>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</si>
  <si>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</si>
  <si>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</si>
  <si>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</si>
  <si>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</si>
  <si>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</si>
  <si>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</si>
  <si>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</si>
  <si>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</si>
  <si>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</si>
  <si>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</si>
  <si>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</si>
  <si>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</si>
  <si>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</si>
  <si>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</si>
  <si>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</si>
  <si>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</si>
  <si>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</si>
  <si>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</si>
  <si>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</si>
  <si>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</si>
  <si>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</si>
  <si>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 xml:space="preserve"> </t>
  </si>
  <si>
    <t xml:space="preserve"> PCM-20250215-00000830 </t>
  </si>
  <si>
    <t>LTE site still down and  site located in aramco area access issue need special permission</t>
  </si>
  <si>
    <t>NO PCM</t>
  </si>
  <si>
    <t>90 mins</t>
  </si>
  <si>
    <t>PCM-20251120-00000555</t>
  </si>
  <si>
    <t>Sceco power cut due to contract issue with Sceco company, cannot connected pg due to parking issue</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</si>
  <si>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</si>
  <si>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</si>
  <si>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</si>
  <si>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</si>
  <si>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</si>
  <si>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</si>
  <si>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</si>
  <si>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</si>
  <si>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</si>
  <si>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</si>
  <si>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</si>
  <si>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PCM-20251120-00000787</t>
  </si>
  <si>
    <t>EM Team on the way ETA: 60 Mins</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</si>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</sst>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318.4525368055547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11783</v>
      </c>
      <c r="E3" s="142" t="s">
        <v>39021</v>
      </c>
      <c r="F3" s="143">
        <v>45981.328993055555</v>
      </c>
      <c r="G3" s="144">
        <f ca="1">IFERROR(NOW()-F3,"-")</f>
        <v>7.1969675926084165E-2</v>
      </c>
      <c r="H3" s="143">
        <v>45981.323993055557</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2199</v>
      </c>
      <c r="E4" s="142" t="s">
        <v>39021</v>
      </c>
      <c r="F4" s="143"/>
      <c r="G4" s="144">
        <f ca="1">IFERROR(NOW()-F4,"-")</f>
        <v>45981.400962731481</v>
      </c>
      <c r="H4" s="143">
        <v>45981.338564814818</v>
      </c>
      <c r="I4" s="141" t="str">
        <f>IFERROR(VLOOKUP(D4,DB!A:F,6,0),"")</f>
        <v>SCECO</v>
      </c>
      <c r="J4" s="141" t="str">
        <f>IFERROR(VLOOKUP(D4,DB!A:G,7,0),"")</f>
        <v>Vandalized</v>
      </c>
      <c r="K4" s="145" t="s">
        <v>39026</v>
      </c>
      <c r="L4" s="146" t="str">
        <f>IFERROR(VLOOKUP(D4,DB!A:I,9,0),"")</f>
        <v>Zain</v>
      </c>
    </row>
    <row r="5" spans="1:15" ht="15" customHeight="1">
      <c r="A5" s="140"/>
      <c r="B5" s="141" t="str">
        <f>IFERROR(VLOOKUP(D5,DB!A:K,11,0),"")</f>
        <v/>
      </c>
      <c r="C5" s="141"/>
      <c r="D5" s="133"/>
      <c r="E5" s="142"/>
      <c r="F5" s="143"/>
      <c r="G5" s="144">
        <f ca="1">IFERROR(NOW()-F5,"-")</f>
        <v>45981.400962731481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45981.400962731481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45981.400962731481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45981.400962731481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45981.400962731481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45981.400962731481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45981.400962731481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45981.400962731481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45981.400962731481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45981.400962731481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45981.400962731481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45981.400962731481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45981.400962731481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45981.400962731481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45981.400962731481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45981.400962731481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45981.400962731481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45981.400962731481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45981.400962731481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45981.400962731481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45981.400962731481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45981.400962731481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45981.400962731481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45981.400962731481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45981.400962731481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45981.400962731481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45981.400962731481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45981.400962731481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45981.400962731481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45981.400962731481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45981.400962731481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45981.400962731481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45981.400962731481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45981.400962731481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45981.400962731481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45981.400962731481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45981.400962731481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45981.400962731481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45981.400962731481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45981.400962731481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45981.400962731481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45981.400962731481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45981.400962731481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45981.400962731481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45981.400962731481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45981.400962731481</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45981.400962731481</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45981.400962731481</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45981.400962731481</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45981.400962731481</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45981.400962731481</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45981.400962731481</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45981.400962731481</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45981.400962731481</v>
      </c>
      <c r="H58" s="143"/>
      <c r="I58" s="141" t="str">
        <f>IFERROR(VLOOKUP(D58,DB!A:F,6,0),"")</f>
        <v/>
      </c>
      <c r="J58" s="141" t="str">
        <f>IFERROR(VLOOKUP(D58,DB!A:G,7,0),"")</f>
        <v/>
      </c>
      <c r="K58" s="145"/>
      <c r="L58" s="146" t="str">
        <f>IFERROR(VLOOKUP(D58,DB!A:I,9,0),"")</f>
        <v/>
      </c>
    </row>
    <row r="59" spans="1:12" ht="15" customHeight="1">
      <c r="A59" s="140"/>
      <c r="B59" s="141" t="str">
        <f>IFERROR(VLOOKUP(D59,DB!A:K,11,0),"")</f>
        <v/>
      </c>
      <c r="C59" s="141"/>
      <c r="D59" s="133"/>
      <c r="E59" s="142"/>
      <c r="F59" s="143"/>
      <c r="G59" s="144">
        <f ca="1">IFERROR(NOW()-F59,"-")</f>
        <v>45981.400962731481</v>
      </c>
      <c r="H59" s="143"/>
      <c r="I59" s="141" t="str">
        <f>IFERROR(VLOOKUP(D59,DB!A:F,6,0),"")</f>
        <v/>
      </c>
      <c r="J59" s="141" t="str">
        <f>IFERROR(VLOOKUP(D59,DB!A:G,7,0),"")</f>
        <v/>
      </c>
      <c r="K59" s="145"/>
      <c r="L59" s="146" t="str">
        <f>IFERROR(VLOOKUP(D59,DB!A:I,9,0),"")</f>
        <v/>
      </c>
    </row>
    <row r="60" spans="1:12" ht="15" customHeight="1">
      <c r="A60" s="147"/>
      <c r="B60" s="134" t="str">
        <f>IFERROR(VLOOKUP(D60,DB!A:K,11,0),"")</f>
        <v/>
      </c>
      <c r="C60" s="134"/>
      <c r="D60" s="148"/>
      <c r="E60" s="135"/>
      <c r="F60" s="136"/>
      <c r="G60" s="137">
        <f ca="1">IFERROR(NOW()-F60,"-")</f>
        <v>45981.400962731481</v>
      </c>
      <c r="H60" s="136"/>
      <c r="I60" s="134" t="str">
        <f>IFERROR(VLOOKUP(D60,DB!A:F,6,0),"")</f>
        <v/>
      </c>
      <c r="J60" s="134" t="str">
        <f>IFERROR(VLOOKUP(D60,DB!A:G,7,0),"")</f>
        <v/>
      </c>
      <c r="K60" s="138"/>
      <c r="L60" s="139" t="str">
        <f>IFERROR(VLOOKUP(D60,DB!A:I,9,0),"")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156.40112476851937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4.7895601848722436E-2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2.9029861107119359E-2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2.8474305552663282E-2</v>
      </c>
      <c r="H6" s="103">
        <v>45981.359293981484</v>
      </c>
      <c r="I6" s="18" t="str">
        <f>IFERROR(VLOOKUP(D6,DB!A:F,6,0),"")</f>
        <v>SCECO</v>
      </c>
      <c r="J6" s="18" t="str">
        <f>IFERROR(VLOOKUP(D6,DB!A:G,7,0),"")</f>
        <v>Vandalized</v>
      </c>
      <c r="K6" s="85"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c r="C7" s="61"/>
      <c r="D7" s="18"/>
      <c r="E7" s="84"/>
      <c r="F7" s="103"/>
      <c r="G7" s="104"/>
      <c r="H7" s="103"/>
      <c r="I7" s="18"/>
      <c r="J7" s="18"/>
      <c r="K7" s="85"/>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45981.400962731481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45981.400962731481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45981.400962731481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45981.400962731481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45981.400962731481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45981.400962731481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45981.400962731481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45981.400962731481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45981.400962731481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45981.400962731481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45981.400962731481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45981.400962731481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45981.400962731481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45981.400962731481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45981.400962731481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45981.400962731481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45981.400962731481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45981.400962731481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45981.400962731481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45981.400962731481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45981.400962731481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45981.400962731481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45981.400962731481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45981.400962731481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45981.400962731481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45981.400962731481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45981.400962731481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45981.400962731481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45981.400962731481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45981.400962731481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45981.400962731481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45981.400962731481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45981.400962731481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45981.400962731481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45981.400962731481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45981.400962731481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45981.400962731481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45981.400962731481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45981.400962731481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45981.400962731481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45981.400962731481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45981.400962731481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45981.400962731481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45981.400962731481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45981.400962731481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45981.400962731481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45981.400962731481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45981.400962731481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45981.400962731481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45981.400962731481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45981.400962731481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45981.400962731481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45981.400962731481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45981.400962731481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45981.400962731481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45981.400962731481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45981.400962731481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45981.400962731481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45981.400962731481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45981.400962731481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45981.400962731481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45981.400962731481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45981.400962731481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45981.400962731481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45981.400962731481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45981.400962731481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45981.400962731481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45981.400962731481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45981.400962731481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45981.400962731481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45981.400962731481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45981.400962731481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45981.400962731481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45981.400962731481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45981.400962731481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45981.400962731481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45981.400962731481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45981.400962731481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45981.400962731481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45981.400962731481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45981.400962731481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45981.400962731481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45981.400962731481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45981.400962731481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45981.400962731481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45981.400962731481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45981.400962731481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45981.400962731481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45981.400962731481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45981.400962731481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45981.400962731481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45981.400962731481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45981.400962731481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45981.400962731481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45981.400962731481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45981.400962731481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45981.400962731481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45981.400962731481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45981.400962731481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45981.400962731481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45981.400962731481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45981.400962731481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45981.400962731481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45981.400962731481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45981.400962731481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45981.400962731481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45981.400962731481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45981.400962731481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45981.400962731481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45981.400962731481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45981.400962731481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45981.400962731481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45981.400962731481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45981.400962731481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45981.400962731481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45981.400962731481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45981.400962731481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45981.400962731481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45981.400962731481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45981.400962731481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45981.400962731481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45981.400962731481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45981.400962731481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45981.400962731481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45981.400962731481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45981.400962731481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45981.400962731481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45981.400962731481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45981.400962731481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45981.400962731481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45981.400962731481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45981.400962731481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45981.400962731481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45981.400962731481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45981.400962731481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45981.400962731481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45981.400962731481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45981.400962731481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45981.400962731481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45981.400962731481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45981.400962731481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45981.400962731481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45981.400962731481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45981.400962731481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45981.400962731481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45981.400962731481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45981.400962731481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45981.400962731481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45981.400962731481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45981.400962731481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45981.400962731481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45981.400962731481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45981.400962731481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45981.400962731481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45981.400962731481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45981.400962731481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45981.400962731481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45981.400962731481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45981.400962731481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45981.400962731481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45981.400962731481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45981.400962731481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45981.400962731481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45981.400962731481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45981.400962731481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45981.400962731481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45981.400962731481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45981.400962731481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45981.400962731481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45981.400962731481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45981.400962731481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45981.400962731481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45981.400962731481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45981.400962731481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45981.400962731481</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45981.400962731481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45981.400962731481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45981.400962731481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45981.400962731481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45981.400962731481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45981.400962731481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45981.400962731481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45981.400962731481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45981.400962731481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45981.400962731481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45981.400962731481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45981.400962731481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45981.400962731481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45981.400962731481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45981.400962731481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45981.400962731481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45981.400962731481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45981.400962731481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45981.400962731481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45981.400962731481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45981.400962731481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45981.400962731481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45981.400962731481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45981.400962731481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45981.400962731481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45981.400962731481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45981.400962731481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45981.400962731481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45981.400962731481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45981.400962731481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45981.400962731481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45981.400962731481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45981.400962731481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45981.400962731481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45981.400962731481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45981.400962731481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45981.400962731481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45981.400962731481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45981.400962731481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45981.400962731481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45981.400962731481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45981.400962731481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45981.400962731481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45981.400962731481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45981.400962731481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45981.400962731481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45981.400962731481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45981.400962731481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45981.400962731481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45981.400962731481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45981.400962731481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45981.400962731481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45981.400962731481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45981.400962731481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45981.400962731481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45981.400962731481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45981.400962731481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45981.400962731481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45981.400962731481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45981.400962731481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45981.400962731481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45981.400962731481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45981.400962731481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45981.400962731481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45981.400962731481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45981.400962731481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45981.400962731481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45981.400962731481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45981.400962731481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45981.400962731481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45981.400962731481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45981.400962731481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45981.400962731481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45981.400962731481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45981.400962731481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45981.400962731481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45981.400962731481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45981.400962731481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45981.400962731481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45981.400962731481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45981.400962731481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45981.400962731481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45981.400962731481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45981.400962731481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45981.400962731481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45981.400962731481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45981.400962731481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45981.400962731481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45981.400962731481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45981.400962731481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45981.400962731481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45981.400962731481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45981.400962731481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45981.400962731481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45981.400962731481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45981.400962731481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45981.400962731481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45981.400962731481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45981.400962731481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45981.400962731481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45981.400962731481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45981.400962731481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45981.400962731481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45981.400962731481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45981.400962731481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45981.400962731481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45981.400962731481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45981.400962731481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45981.400962731481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45981.400962731481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45981.400962731481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45981.400962731481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45981.400962731481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45981.400962731481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45981.400962731481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45981.400962731481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45981.400962731481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45981.400962731481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45981.400962731481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45981.400962731481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45981.400962731481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45981.400962731481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45981.400962731481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45981.400962731481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45981.400962731481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45981.400962731481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45981.400962731481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45981.400962731481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45981.400962731481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45981.400962731481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45981.400962731481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45981.400962731481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45981.400962731481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45981.400962731481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45981.400962731481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45981.400962731481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45981.400962731481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45981.400962731481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45981.400962731481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45981.400962731481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45981.400962731481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45981.400962731481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45981.400962731481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45981.400962731481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45981.400962731481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45981.400962731481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45981.400962731481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45981.400962731481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45981.400962731481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45981.400962731481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45981.400962731481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45981.400962731481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45981.400962731481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45981.400962731481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45981.400962731481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45981.400962731481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45981.400962731481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45981.400962731481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45981.400962731481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45981.400962731481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45981.400962731481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45981.400962731481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45981.400962731481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45981.400962731481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45981.400962731481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45981.400962731481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45981.400962731481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45981.400962731481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45981.400962731481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45981.400962731481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45981.400962731481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45981.400962731481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45981.400962731481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45981.400962731481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45981.400962731481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45981.400962731481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45981.400962731481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45981.400962731481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45981.400962731481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45981.400962731481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45981.400962731481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45981.400962731481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45981.400962731481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45981.400962731481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45981.400962731481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45981.400962731481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45981.400962731481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45981.400962731481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45981.400962731481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45981.400962731481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45981.400962731481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45981.400962731481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45981.400962731481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45981.400962731481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45981.400962731481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45981.400962731481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45981.400962731481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45981.400962731481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45981.400962731481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45981.400962731481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45981.400962731481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45981.400962731481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45981.400962731481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45981.400962731481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45981.400962731481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45981.400962731481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45981.400962731481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45981.400962731481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45981.400962731481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45981.400962731481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45981.400962731481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45981.400962731481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45981.400962731481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45981.400962731481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45981.400962731481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45981.400962731481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45981.400962731481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45981.400962731481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45981.400962731481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45981.400962731481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45981.400962731481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45981.400962731481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45981.400962731481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45981.400962731481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45981.400962731481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45981.400962731481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45981.400962731481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45981.400962731481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45981.400962731481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45981.400962731481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45981.400962731481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45981.400962731481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45981.400962731481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45981.400962731481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45981.400962731481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45981.400962731481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45981.400962731481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45981.400962731481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45981.400962731481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45981.400962731481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45981.400962731481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45981.400962731481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45981.400962731481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45981.400962731481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45981.400962731481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45981.400962731481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45981.400962731481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45981.400962731481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45981.400962731481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45981.400962731481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45981.400962731481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45981.400962731481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45981.400962731481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45981.400962731481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45981.400962731481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45981.400962731481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45981.400962731481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45981.400962731481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45981.400962731481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45981.400962731481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45981.400962731481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45981.400962731481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45981.400962731481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45981.400962731481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45981.400962731481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45981.400962731481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45981.400962731481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45981.400962731481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45981.400962731481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45981.400962731481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45981.400962731481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45981.400962731481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45981.400962731481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45981.400962731481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45981.400962731481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45981.400962731481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45981.400962731481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45981.400962731481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45981.400962731481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45981.400962731481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45981.400962731481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45981.400962731481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45981.400962731481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45981.400962731481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45981.400962731481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45981.400962731481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45981.400962731481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45981.400962731481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45981.400962731481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45981.400962731481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45981.400962731481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45981.400962731481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45981.400962731481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45981.400962731481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45981.400962731481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45981.400962731481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45981.400962731481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45981.400962731481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45981.400962731481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45981.400962731481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45981.400962731481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45981.400962731481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45981.400962731481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45981.400962731481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45981.400962731481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45981.400962731481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45981.400962731481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45981.400962731481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45981.400962731481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45981.400962731481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45981.400962731481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45981.400962731481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45981.400962731481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45981.400962731481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45981.400962731481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45981.400962731481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45981.400962731481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45981.400962731481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45981.400962731481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45981.400962731481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45981.400962731481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45981.400962731481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45981.400962731481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45981.400962731481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45981.400962731481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45981.400962731481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45981.400962731481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45981.400962731481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45981.400962731481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45981.400962731481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45981.400962731481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45981.400962731481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45981.400962731481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45981.400962731481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45981.400962731481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45981.400962731481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45981.400962731481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45981.400962731481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45981.400962731481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45981.400962731481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45981.400962731481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45981.400962731481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45981.400962731481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45981.400962731481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45981.400962731481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45981.400962731481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45981.400962731481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45981.400962731481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45981.400962731481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45981.400962731481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45981.400962731481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45981.400962731481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45981.400962731481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45981.400962731481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45981.400962731481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45981.400962731481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45981.400962731481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45981.400962731481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45981.400962731481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45981.400962731481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45981.400962731481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45981.400962731481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45981.400962731481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45981.400962731481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45981.400962731481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45981.400962731481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45981.400962731481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45981.400962731481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45981.400962731481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45981.400962731481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45981.400962731481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45981.400962731481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45981.400962731481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45981.400962731481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45981.400962731481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45981.400962731481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45981.400962731481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45981.400962731481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45981.400962731481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45981.400962731481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45981.400962731481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45981.400962731481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45981.400962731481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45981.400962731481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45981.400962731481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45981.400962731481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45981.400962731481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45981.400962731481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45981.400962731481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45981.400962731481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45981.400962731481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45981.400962731481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45981.400962731481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45981.400962731481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45981.400962731481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45981.400962731481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45981.400962731481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45981.400962731481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45981.400962731481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45981.400962731481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45981.400962731481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45981.400962731481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45981.400962731481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45981.400962731481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45981.400962731481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45981.400962731481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45981.400962731481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45981.400962731481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45981.400962731481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45981.400962731481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45981.400962731481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45981.400962731481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45981.400962731481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45981.400962731481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45981.400962731481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45981.400962731481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45981.400962731481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45981.400962731481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45981.400962731481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45981.400962731481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45981.400962731481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45981.400962731481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45981.400962731481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45981.400962731481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45981.400962731481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45981.400962731481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45981.400962731481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45981.400962731481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45981.400962731481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45981.400962731481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45981.400962731481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45981.400962731481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45981.400962731481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45981.400962731481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45981.400962731481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45981.400962731481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45981.400962731481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45981.400962731481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45981.400962731481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45981.400962731481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45981.400962731481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45981.400962731481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45981.400962731481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45981.400962731481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45981.400962731481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45981.400962731481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45981.400962731481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45981.400962731481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45981.400962731481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45981.400962731481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45981.400962731481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45981.400962731481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45981.400962731481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45981.400962731481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45981.400962731481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45981.400962731481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45981.400962731481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45981.400962731481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45981.400962731481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45981.400962731481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45981.400962731481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45981.400962731481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45981.400962731481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45981.400962731481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45981.400962731481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45981.400962731481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45981.400962731481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45981.400962731481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45981.400962731481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45981.400962731481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45981.400962731481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45981.400962731481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45981.400962731481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45981.400962731481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45981.400962731481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45981.400962731481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45981.400962731481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45981.400962731481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45981.400962731481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45981.400962731481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45981.400962731481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45981.400962731481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45981.400962731481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45981.400962731481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45981.400962731481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45981.400962731481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45981.400962731481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45981.400962731481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45981.400962731481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45981.400962731481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45981.400962731481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45981.400962731481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45981.400962731481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45981.400962731481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45981.400962731481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45981.400962731481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45981.400962731481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45981.400962731481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45981.400962731481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45981.400962731481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45981.400962731481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45981.400962731481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45981.400962731481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45981.400962731481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45981.400962731481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45981.400962731481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45981.400962731481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45981.400962731481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45981.400962731481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45981.400962731481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45981.400962731481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45981.400962731481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45981.400962731481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45981.400962731481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45981.400962731481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45981.400962731481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45981.400962731481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45981.400962731481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45981.400962731481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45981.400962731481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45981.400962731481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45981.400962731481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45981.400962731481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45981.400962731481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45981.400962731481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45981.400962731481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45981.400962731481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45981.400962731481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45981.400962731481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45981.400962731481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45981.400962731481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45981.400962731481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45981.400962731481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45981.400962731481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45981.400962731481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45981.400962731481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45981.400962731481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45981.400962731481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45981.400962731481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45981.400962731481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45981.400962731481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45981.400962731481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45981.400962731481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45981.400962731481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45981.400962731481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45981.400962731481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45981.400962731481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45981.400962731481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45981.400962731481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45981.400962731481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45981.400962731481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45981.400962731481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45981.400962731481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45981.400962731481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45981.400962731481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45981.400962731481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45981.400962731481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45981.400962731481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45981.400962731481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45981.400962731481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45981.400962731481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45981.400962731481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45981.400962731481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45981.400962731481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45981.400962731481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45981.400962731481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45981.400962731481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45981.400962731481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45981.400962731481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45981.400962731481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45981.400962731481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45981.400962731481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45981.400962731481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45981.400962731481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45981.400962731481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45981.400962731481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45981.400962731481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45981.400962731481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45981.400962731481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45981.400962731481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45981.400962731481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45981.400962731481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45981.400962731481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45981.400962731481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45981.400962731481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45981.400962731481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45981.400962731481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45981.400962731481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45981.400962731481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45981.400962731481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45981.400962731481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45981.400962731481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45981.400962731481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45981.400962731481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45981.400962731481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45981.400962731481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45981.400962731481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45981.400962731481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45981.400962731481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45981.400962731481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45981.400962731481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45981.400962731481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45981.400962731481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45981.400962731481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45981.400962731481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45981.400962731481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45981.400962731481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45981.400962731481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45981.400962731481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45981.400962731481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45981.400962731481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45981.400962731481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45981.400962731481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45981.400962731481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45981.400962731481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45981.400962731481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45981.400962731481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45981.400962731481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45981.400962731481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45981.400962731481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45981.400962731481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45981.400962731481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45981.400962731481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45981.400962731481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45981.400962731481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45981.400962731481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45981.400962731481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45981.400962731481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45981.400962731481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45981.400962731481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45981.400962731481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45981.400962731481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45981.400962731481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45981.400962731481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45981.400962731481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45981.400962731481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45981.400962731481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45981.400962731481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45981.400962731481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45981.400962731481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45981.400962731481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45981.400962731481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45981.400962731481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45981.400962731481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45981.400962731481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45981.400962731481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45981.400962731481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45981.400962731481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45981.400962731481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45981.400962731481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45981.400962731481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45981.400962731481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45981.400962731481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45981.400962731481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45981.400962731481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45981.400962731481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45981.400962731481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45981.400962731481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45981.400962731481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45981.400962731481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45981.400962731481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45981.400962731481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45981.400962731481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45981.400962731481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45981.400962731481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45981.400962731481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45981.400962731481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45981.400962731481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45981.400962731481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45981.400962731481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45981.400962731481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45981.400962731481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45981.400962731481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45981.400962731481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45981.400962731481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45981.400962731481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45981.400962731481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45981.400962731481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45981.400962731481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45981.400962731481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45981.400962731481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45981.400962731481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45981.400962731481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45981.400962731481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45981.400962731481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45981.400962731481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45981.400962731481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45981.400962731481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45981.400962731481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45981.400962731481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45981.400962731481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45981.400962731481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45981.400962731481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45981.400962731481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45981.400962731481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45981.400962731481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45981.400962731481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45981.400962731481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45981.400962731481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45981.400962731481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45981.400962731481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45981.400962731481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45981.400962731481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45981.400962731481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45981.400962731481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45981.400962731481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45981.400962731481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45981.400962731481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45981.400962731481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45981.400962731481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45981.400962731481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45981.400962731481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45981.400962731481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45981.400962731481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45981.400962731481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45981.400962731481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45981.400962731481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45981.400962731481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45981.400962731481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45981.400962731481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45981.400962731481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45981.400962731481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45981.400962731481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45981.400962731481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45981.400962731481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45981.400962731481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45981.400962731481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45981.400962731481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45981.400962731481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45981.400962731481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45981.400962731481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45981.400962731481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45981.400962731481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45981.400962731481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45981.400962731481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45981.400962731481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45981.400962731481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45981.400962731481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45981.400962731481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45981.400962731481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45981.400962731481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45981.400962731481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45981.400962731481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45981.400962731481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45981.400962731481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45981.400962731481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45981.400962731481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45981.400962731481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45981.400962731481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45981.400962731481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45981.400962731481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45981.400962731481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45981.400962731481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45981.400962731481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45981.400962731481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45981.400962731481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45981.400962731481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45981.400962731481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45981.400962731481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45981.400962731481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45981.400962731481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45981.400962731481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45981.400962731481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45981.400962731481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45981.400962731481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45981.400962731481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45981.400962731481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45981.400962731481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45981.400962731481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45981.400962731481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45981.400962731481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45981.400962731481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45981.400962731481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45981.400962731481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45981.400962731481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45981.400962731481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45981.400962731481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45981.400962731481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45981.400962731481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45981.400962731481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45981.400962731481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45981.400962731481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45981.400962731481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45981.400962731481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45981.400962731481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45981.400962731481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45981.400962731481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45981.400962731481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45981.400962731481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45981.400962731481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45981.400962731481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45981.400962731481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45981.400962731481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45981.400962731481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45981.400962731481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45981.400962731481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45981.400962731481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45981.400962731481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45981.400962731481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45981.400962731481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45981.400962731481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45981.400962731481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45981.400962731481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45981.400962731481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45981.400962731481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45981.400962731481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45981.400962731481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45981.400962731481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45981.400962731481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45981.400962731481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45981.400962731481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45981.400962731481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45981.400962731481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45981.400962731481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45981.400962731481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45981.400962731481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45981.400962731481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45981.400962731481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45981.400962731481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45981.400962731481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45981.400962731481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45981.400962731481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45981.400962731481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45981.400962731481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45981.400962731481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45981.400962731481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45981.400962731481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45981.400962731481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45981.400962731481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45981.400962731481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45981.400962731481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45981.400962731481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45981.400962731481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45981.400962731481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45981.400962731481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45981.400962731481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45981.400962731481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45981.400962731481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45981.400962731481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45981.400962731481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45981.400962731481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45981.400962731481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45981.400962731481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45981.400962731481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45981.400962731481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45981.400962731481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45981.400962731481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45981.400962731481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45981.400962731481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45981.400962731481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45981.400962731481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45981.400962731481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45981.400962731481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45981.400962731481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45981.400962731481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45981.400962731481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45981.400962731481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45981.400962731481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45981.400962731481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45981.400962731481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45981.400962731481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45981.400962731481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45981.400962731481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45981.400962731481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45981.400962731481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45981.400962731481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45981.400962731481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45981.400962731481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45981.400962731481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45981.400962731481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45981.400962731481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45981.400962731481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45981.400962731481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45981.400962731481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45981.400962731481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45981.400962731481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45981.400962731481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45981.400962731481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45981.400962731481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45981.400962731481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45981.400962731481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45981.400962731481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45981.400962731481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45981.400962731481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45981.400962731481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45981.400962731481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45981.400962731481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45981.400962731481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45981.400962731481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45981.400962731481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45981.400962731481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45981.400962731481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45981.400962731481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45981.400962731481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45981.400962731481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45981.400962731481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45981.400962731481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45981.400962731481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45981.400962731481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45981.400962731481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45981.400962731481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45981.400962731481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45981.400962731481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45981.400962731481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45981.400962731481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45981.400962731481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45981.400962731481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45981.400962731481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45981.400962731481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45981.400962731481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45981.400962731481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45981.400962731481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45981.400962731481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45981.400962731481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45981.400962731481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45981.400962731481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45981.400962731481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45981.400962731481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45981.400962731481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45981.400962731481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45981.400962731481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45981.400962731481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45981.400962731481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45981.400962731481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45981.400962731481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45981.400962731481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45981.400962731481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45981.400962731481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45981.400962731481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45981.400962731481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45981.400962731481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45981.400962731481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45981.400962731481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45981.400962731481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45981.400962731481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45981.400962731481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45981.400962731481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45981.400962731481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45981.400962731481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45981.400962731481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45981.400962731481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45981.400962731481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45981.400962731481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45981.400962731481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45981.400962731481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45981.400962731481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45981.400962731481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45981.400962731481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45981.400962731481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45981.400962731481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45981.400962731481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45981.400962731481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45981.400962731481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45981.400962731481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45981.400962731481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45981.400962731481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45981.400962731481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45981.400962731481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45981.400962731481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45981.400962731481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45981.400962731481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45981.400962731481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45981.400962731481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45981.400962731481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45981.400962731481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45981.400962731481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45981.400962731481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277.92024513888464</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3" ca="1" si="0">IFERROR(NOW()-F3,"")</f>
        <v>45981.400962731481</v>
      </c>
      <c r="H3" s="95">
        <v>45981.294444444444</v>
      </c>
      <c r="I3" s="113" t="str">
        <f>IFERROR(VLOOKUP(D3,DB!A:F,6,0),"")</f>
        <v>Generator-SG</v>
      </c>
      <c r="J3" s="113" t="str">
        <f>IFERROR(VLOOKUP(D3,DB!A:G,7,0),"")</f>
        <v>Dead</v>
      </c>
      <c r="K3" s="97" t="s">
        <v>39119</v>
      </c>
      <c r="L3" s="91" t="str">
        <f>IFERROR(VLOOKUP(D3,DB!A:I,9,0),"")</f>
        <v>Latis</v>
      </c>
    </row>
    <row r="4" spans="1:16" ht="36" customHeight="1">
      <c r="A4" s="113" t="s">
        <v>39120</v>
      </c>
      <c r="B4" s="113" t="str">
        <f>IFERROR(VLOOKUP(D4,DB!A:K,11,0),"")</f>
        <v>R4</v>
      </c>
      <c r="C4" s="93">
        <v>1</v>
      </c>
      <c r="D4" s="91" t="s">
        <v>36975</v>
      </c>
      <c r="E4" s="94" t="s">
        <v>39021</v>
      </c>
      <c r="F4" s="95">
        <v>45981.312430555554</v>
      </c>
      <c r="G4" s="96">
        <f t="shared" ca="1" si="0"/>
        <v>8.8532175926957279E-2</v>
      </c>
      <c r="H4" s="95">
        <v>45981.292361111111</v>
      </c>
      <c r="I4" s="113" t="str">
        <f>IFERROR(VLOOKUP(D4,DB!A:F,6,0),"")</f>
        <v>SCECO</v>
      </c>
      <c r="J4" s="113" t="str">
        <f>IFERROR(VLOOKUP(D4,DB!A:G,7,0),"")</f>
        <v>Dead</v>
      </c>
      <c r="K4" s="97" t="s">
        <v>39121</v>
      </c>
      <c r="L4" s="91" t="str">
        <f>IFERROR(VLOOKUP(D4,DB!A:I,9,0),"")</f>
        <v>Latis</v>
      </c>
    </row>
    <row r="5" spans="1:16" ht="15" customHeight="1">
      <c r="A5" s="113"/>
      <c r="B5" s="113" t="str">
        <f>IFERROR(VLOOKUP(D5,DB!A:K,11,0),"")</f>
        <v>R4</v>
      </c>
      <c r="C5" s="93">
        <v>5</v>
      </c>
      <c r="D5" s="91" t="s">
        <v>35161</v>
      </c>
      <c r="E5" s="94" t="s">
        <v>39021</v>
      </c>
      <c r="F5" s="95"/>
      <c r="G5" s="96">
        <f t="shared" ca="1" si="0"/>
        <v>45981.400962731481</v>
      </c>
      <c r="H5" s="95">
        <v>45981.381099537037</v>
      </c>
      <c r="I5" s="113" t="str">
        <f>IFERROR(VLOOKUP(D5,DB!A:F,6,0),"")</f>
        <v>SCECO+STB</v>
      </c>
      <c r="J5" s="113" t="str">
        <f>IFERROR(VLOOKUP(D5,DB!A:G,7,0),"")</f>
        <v>Weak</v>
      </c>
      <c r="K5" s="97" t="s">
        <v>39122</v>
      </c>
      <c r="L5" s="91" t="str">
        <f>IFERROR(VLOOKUP(D5,DB!A:I,9,0),"")</f>
        <v>Latis</v>
      </c>
    </row>
    <row r="6" spans="1:16" ht="15" customHeight="1">
      <c r="A6" s="113"/>
      <c r="B6" s="113" t="str">
        <f>IFERROR(VLOOKUP(D6,DB!A:K,11,0),"")</f>
        <v/>
      </c>
      <c r="C6" s="93"/>
      <c r="D6" s="91"/>
      <c r="E6" s="94"/>
      <c r="F6" s="95"/>
      <c r="G6" s="96">
        <f t="shared" ca="1" si="0"/>
        <v>45981.400962731481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45981.400962731481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45981.400962731481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45981.400962731481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45981.400962731481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45981.400962731481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45981.400962731481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45981.400962731481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45981.400962731481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45981.400962731481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45981.400962731481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45981.400962731481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45981.400962731481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45981.400962731481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45981.400962731481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45981.400962731481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45981.400962731481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45981.400962731481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45981.400962731481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45981.400962731481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45981.400962731481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45981.400962731481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45981.400962731481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45981.400962731481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45981.400962731481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45981.400962731481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45981.400962731481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45981.400962731481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45981.400962731481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45981.400962731481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45981.400962731481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45981.400962731481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45981.400962731481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45981.400962731481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45981.400962731481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45981.400962731481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45981.400962731481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45981.400962731481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45981.400962731481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45981.400962731481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45981.400962731481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45981.400962731481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45981.400962731481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45981.400962731481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45981.400962731481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45981.400962731481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45981.400962731481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45981.400962731481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45981.400962731481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45981.400962731481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45981.400962731481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45981.400962731481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45981.400962731481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45981.400962731481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45981.400962731481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45981.400962731481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45981.400962731481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45981.400962731481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45981.400962731481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45981.400962731481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45981.400962731481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45981.400962731481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45981.400962731481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45981.400962731481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45981.400962731481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45981.400962731481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45981.400962731481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45981.400962731481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45981.400962731481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45981.400962731481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45981.400962731481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45981.400962731481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45981.400962731481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45981.400962731481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45981.400962731481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45981.400962731481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45981.400962731481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45981.400962731481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45981.400962731481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45981.400962731481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45981.400962731481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45981.400962731481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45981.400962731481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45981.400962731481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45981.400962731481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45981.400962731481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45981.400962731481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45981.400962731481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45981.400962731481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45981.400962731481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45981.400962731481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45981.400962731481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45981.400962731481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45981.400962731481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45981.400962731481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45981.400962731481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45981.400962731481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45981.400962731481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45981.400962731481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45981.400962731481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45981.400962731481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45981.400962731481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45981.400962731481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45981.400962731481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45981.400962731481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45981.400962731481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45981.400962731481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45981.400962731481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45981.400962731481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45981.400962731481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45981.400962731481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45981.400962731481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45981.400962731481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45981.400962731481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45981.400962731481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45981.400962731481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45981.400962731481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45981.400962731481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45981.400962731481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45981.400962731481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45981.400962731481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45981.400962731481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45981.400962731481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45981.400962731481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45981.400962731481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45981.400962731481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45981.400962731481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45981.400962731481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45981.400962731481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45981.400962731481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45981.400962731481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45981.400962731481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45981.400962731481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45981.400962731481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45981.400962731481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45981.400962731481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45981.400962731481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45981.400962731481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45981.400962731481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45981.400962731481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45981.400962731481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45981.400962731481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45981.400962731481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45981.400962731481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45981.400962731481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45981.400962731481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45981.400962731481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45981.400962731481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45981.400962731481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45981.400962731481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45981.400962731481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45981.400962731481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45981.400962731481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45981.400962731481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45981.400962731481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45981.400962731481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45981.400962731481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45981.400962731481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45981.400962731481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45981.400962731481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45981.400962731481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45981.400962731481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45981.400962731481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45981.400962731481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45981.400962731481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45981.400962731481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45981.400962731481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45981.400962731481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45981.400962731481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45981.400962731481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45981.400962731481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45981.400962731481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45981.400962731481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45981.400962731481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45981.400962731481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45981.400962731481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45981.400962731481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45981.400962731481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45981.400962731481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45981.400962731481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45981.400962731481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45981.400962731481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45981.400962731481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45981.400962731481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45981.400962731481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45981.400962731481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45981.400962731481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45981.400962731481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45981.400962731481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45981.400962731481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45981.400962731481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45981.400962731481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45981.400962731481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45981.400962731481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45981.400962731481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45981.400962731481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45981.400962731481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45981.400962731481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45981.400962731481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45981.400962731481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45981.400962731481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45981.400962731481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45981.400962731481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45981.400962731481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45981.400962731481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45981.400962731481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45981.400962731481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45981.400962731481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45981.400962731481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45981.400962731481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45981.400962731481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45981.400962731481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45981.400962731481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45981.400962731481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45981.400962731481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45981.400962731481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45981.400962731481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45981.400962731481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45981.400962731481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45981.400962731481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45981.400962731481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45981.400962731481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45981.400962731481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45981.400962731481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45981.400962731481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45981.400962731481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45981.400962731481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45981.400962731481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45981.400962731481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45981.400962731481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45981.400962731481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45981.400962731481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45981.400962731481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45981.400962731481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45981.400962731481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45981.400962731481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45981.400962731481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45981.400962731481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45981.400962731481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45981.400962731481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45981.400962731481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45981.400962731481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45981.400962731481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45981.400962731481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45981.400962731481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45981.400962731481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45981.400962731481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45981.400962731481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45981.400962731481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45981.400962731481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45981.400962731481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45981.400962731481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45981.400962731481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45981.400962731481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45981.400962731481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45981.400962731481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45981.400962731481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45981.400962731481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45981.400962731481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45981.400962731481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45981.400962731481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45981.400962731481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45981.400962731481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45981.400962731481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45981.400962731481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45981.400962731481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45981.400962731481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45981.400962731481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45981.400962731481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45981.400962731481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45981.400962731481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45981.400962731481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45981.400962731481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45981.400962731481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45981.400962731481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45981.400962731481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45981.400962731481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45981.400962731481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45981.400962731481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45981.400962731481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45981.400962731481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45981.400962731481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45981.400962731481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45981.400962731481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45981.400962731481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45981.400962731481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45981.400962731481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45981.400962731481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45981.400962731481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45981.400962731481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45981.400962731481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45981.400962731481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45981.400962731481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45981.400962731481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45981.400962731481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45981.400962731481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45981.400962731481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45981.400962731481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45981.400962731481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45981.400962731481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45981.400962731481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45981.400962731481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45981.400962731481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45981.400962731481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45981.400962731481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45981.400962731481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45981.400962731481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45981.400962731481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45981.400962731481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45981.400962731481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45981.400962731481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45981.400962731481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45981.400962731481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45981.400962731481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45981.400962731481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45981.400962731481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45981.400962731481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45981.400962731481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45981.400962731481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45981.400962731481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45981.400962731481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45981.400962731481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45981.400962731481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45981.400962731481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45981.400962731481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45981.400962731481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45981.400962731481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45981.400962731481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45981.400962731481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45981.400962731481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45981.400962731481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45981.400962731481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45981.400962731481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45981.400962731481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45981.400962731481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45981.400962731481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45981.400962731481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45981.400962731481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45981.400962731481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45981.400962731481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45981.400962731481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45981.400962731481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45981.400962731481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45981.400962731481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45981.400962731481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45981.400962731481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45981.400962731481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45981.400962731481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45981.400962731481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45981.400962731481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45981.400962731481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45981.400962731481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45981.400962731481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45981.400962731481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45981.400962731481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45981.400962731481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45981.400962731481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45981.400962731481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45981.400962731481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45981.400962731481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45981.400962731481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45981.400962731481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45981.400962731481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45981.400962731481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45981.400962731481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45981.400962731481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45981.400962731481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45981.400962731481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45981.400962731481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45981.400962731481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45981.400962731481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45981.400962731481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45981.400962731481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45981.400962731481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45981.400962731481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45981.400962731481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45981.400962731481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45981.400962731481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45981.400962731481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45981.400962731481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45981.400962731481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45981.400962731481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45981.400962731481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45981.400962731481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45981.400962731481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45981.400962731481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45981.400962731481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45981.400962731481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45981.400962731481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45981.400962731481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45981.400962731481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45981.400962731481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45981.400962731481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45981.400962731481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45981.400962731481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45981.400962731481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45981.400962731481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45981.400962731481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45981.400962731481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45981.400962731481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45981.400962731481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45981.400962731481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45981.400962731481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45981.400962731481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45981.400962731481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45981.400962731481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45981.400962731481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45981.400962731481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45981.400962731481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45981.400962731481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45981.400962731481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45981.400962731481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45981.400962731481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45981.400962731481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45981.400962731481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45981.400962731481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45981.400962731481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45981.400962731481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45981.400962731481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45981.400962731481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45981.400962731481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45981.400962731481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45981.400962731481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45981.400962731481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45981.400962731481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45981.400962731481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45981.400962731481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45981.400962731481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45981.400962731481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45981.400962731481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45981.400962731481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45981.400962731481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45981.400962731481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45981.400962731481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45981.400962731481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45981.400962731481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45981.400962731481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45981.400962731481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45981.400962731481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45981.400962731481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45981.400962731481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45981.400962731481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45981.400962731481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45981.400962731481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45981.400962731481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45981.400962731481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45981.400962731481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45981.400962731481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45981.400962731481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45981.400962731481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45981.400962731481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45981.400962731481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45981.400962731481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45981.400962731481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45981.400962731481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45981.400962731481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45981.400962731481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45981.400962731481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45981.400962731481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45981.400962731481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45981.400962731481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45981.400962731481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45981.400962731481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45981.400962731481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45981.400962731481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45981.400962731481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45981.400962731481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45981.400962731481</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39123</v>
      </c>
      <c r="B2" s="37" t="str">
        <f>IFERROR(VLOOKUP(D2,DB!A:K,11,0),"")</f>
        <v>R5</v>
      </c>
      <c r="C2" s="37">
        <v>3</v>
      </c>
      <c r="D2" s="106" t="s">
        <v>36011</v>
      </c>
      <c r="E2" s="37" t="s">
        <v>39021</v>
      </c>
      <c r="F2" s="38">
        <v>45891.832060185188</v>
      </c>
      <c r="G2" s="108">
        <f ca="1">IFERROR(NOW()-F2,"")</f>
        <v>89.56890254629252</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39104</v>
      </c>
      <c r="F3" s="38">
        <v>45926.188877314817</v>
      </c>
      <c r="G3" s="108">
        <f t="shared" ref="G3" ca="1" si="0">IFERROR(NOW()-F3,"")</f>
        <v>55.212085416664195</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39104</v>
      </c>
      <c r="F4" s="110">
        <v>45948.661111111112</v>
      </c>
      <c r="G4" s="111">
        <f t="shared" ref="G4" ca="1" si="1">IFERROR(NOW()-F4,"")</f>
        <v>32.739851620368427</v>
      </c>
      <c r="H4" s="110">
        <v>45948.661111111112</v>
      </c>
      <c r="I4" s="109" t="str">
        <f>IFERROR(VLOOKUP(D4,DB!A:F,6,0),"")</f>
        <v>SCECO</v>
      </c>
      <c r="J4" s="109" t="str">
        <f>IFERROR(VLOOKUP(D4,DB!A:G,7,0),"")</f>
        <v>Dead</v>
      </c>
      <c r="K4" s="109" t="s">
        <v>39128</v>
      </c>
      <c r="L4" s="109" t="str">
        <f>IFERROR(VLOOKUP(D4,DB!A:I,9,0),"")</f>
        <v>Latis</v>
      </c>
    </row>
    <row r="5" spans="1:13" s="105" customFormat="1">
      <c r="A5" s="109" t="s">
        <v>39129</v>
      </c>
      <c r="B5" s="109" t="str">
        <f>IFERROR(VLOOKUP(D5,DB!A:K,11,0),"")</f>
        <v>R5</v>
      </c>
      <c r="C5" s="109">
        <v>1</v>
      </c>
      <c r="D5" s="109" t="s">
        <v>33371</v>
      </c>
      <c r="E5" s="109" t="s">
        <v>39021</v>
      </c>
      <c r="F5" s="128">
        <v>45977.514803240738</v>
      </c>
      <c r="G5" s="111">
        <f ca="1">IFERROR(NOW()-F5,"")</f>
        <v>3.8861594907430117</v>
      </c>
      <c r="H5" s="128">
        <v>45977.468807870369</v>
      </c>
      <c r="I5" s="109" t="str">
        <f>IFERROR(VLOOKUP(D5,DB!A:F,6,0),"")</f>
        <v>SCECO</v>
      </c>
      <c r="J5" s="109" t="str">
        <f>IFERROR(VLOOKUP(D5,DB!A:G,7,0),"")</f>
        <v>Weak</v>
      </c>
      <c r="K5" s="109" t="s">
        <v>39130</v>
      </c>
      <c r="L5" s="109" t="str">
        <f>IFERROR(VLOOKUP(D5,DB!A:I,9,0),"")</f>
        <v>Latis</v>
      </c>
    </row>
    <row r="6" spans="1:13" ht="30.75">
      <c r="A6" s="109" t="s">
        <v>39131</v>
      </c>
      <c r="B6" s="109" t="str">
        <f>IFERROR(VLOOKUP(D6,DB!A:K,11,0),"")</f>
        <v>R5</v>
      </c>
      <c r="C6" s="109">
        <v>1</v>
      </c>
      <c r="D6" s="109" t="s">
        <v>32197</v>
      </c>
      <c r="E6" s="109" t="s">
        <v>39104</v>
      </c>
      <c r="F6" s="128">
        <v>45981.328344907408</v>
      </c>
      <c r="G6" s="111">
        <f ca="1">IFERROR(NOW()-F6,"")</f>
        <v>7.2617824072949588E-2</v>
      </c>
      <c r="H6" s="128">
        <v>45981.322337962964</v>
      </c>
      <c r="I6" s="109" t="str">
        <f>IFERROR(VLOOKUP(D6,DB!A:F,6,0),"")</f>
        <v>SCECO</v>
      </c>
      <c r="J6" s="109" t="str">
        <f>IFERROR(VLOOKUP(D6,DB!A:G,7,0),"")</f>
        <v>Dead</v>
      </c>
      <c r="K6" s="109" t="s">
        <v>39132</v>
      </c>
      <c r="L6" s="109" t="str">
        <f>IFERROR(VLOOKUP(D6,DB!A:I,9,0),"")</f>
        <v>Latis</v>
      </c>
    </row>
    <row r="7" spans="1:13">
      <c r="A7" s="109" t="s">
        <v>39133</v>
      </c>
      <c r="B7" s="109" t="str">
        <f>IFERROR(VLOOKUP(D7,DB!A:K,11,0),"")</f>
        <v>R5</v>
      </c>
      <c r="C7" s="109">
        <v>1</v>
      </c>
      <c r="D7" s="109" t="s">
        <v>36518</v>
      </c>
      <c r="E7" s="109" t="s">
        <v>39021</v>
      </c>
      <c r="F7" s="128">
        <v>45981.373298611114</v>
      </c>
      <c r="G7" s="111">
        <f ca="1">IFERROR(NOW()-F7,"")</f>
        <v>2.7664120367262512E-2</v>
      </c>
      <c r="H7" s="128">
        <v>45981.360798611109</v>
      </c>
      <c r="I7" s="109" t="str">
        <f>IFERROR(VLOOKUP(D7,DB!A:F,6,0),"")</f>
        <v>SCECO</v>
      </c>
      <c r="J7" s="109" t="str">
        <f>IFERROR(VLOOKUP(D7,DB!A:G,7,0),"")</f>
        <v>Dead</v>
      </c>
      <c r="K7" s="109" t="s">
        <v>39134</v>
      </c>
      <c r="L7" s="109" t="str">
        <f>IFERROR(VLOOKUP(D7,DB!A:I,9,0),"")</f>
        <v>Latis</v>
      </c>
    </row>
    <row r="8" spans="1:13">
      <c r="A8" s="109"/>
      <c r="B8" s="109" t="str">
        <f>IFERROR(VLOOKUP(D8,DB!A:K,11,0),"")</f>
        <v/>
      </c>
      <c r="C8" s="109"/>
      <c r="D8"/>
      <c r="E8" s="109"/>
      <c r="F8" s="109"/>
      <c r="G8" s="111">
        <f ca="1">IFERROR(NOW()-F8,"")</f>
        <v>45981.400962731481</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45981.400962731481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45981.400962731481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45981.400962731481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45981.400962731481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45981.400962731481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45981.400962731481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45981.400962731481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45981.400962731481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45981.400962731481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45981.400962731481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45981.400962731481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45981.400962731481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45981.400962731481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45981.400962731481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45981.400962731481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45981.400962731481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45981.400962731481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45981.400962731481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45981.400962731481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45981.400962731481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45981.400962731481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45981.400962731481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45981.400962731481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45981.400962731481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45981.400962731481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45981.400962731481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45981.400962731481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45981.400962731481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45981.400962731481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45981.400962731481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45981.400962731481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45981.400962731481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45981.400962731481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45981.400962731481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45981.400962731481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45981.400962731481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45981.400962731481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45981.400962731481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45981.400962731481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45981.400962731481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45981.400962731481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45981.400962731481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45981.400962731481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45981.400962731481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45981.400962731481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45981.400962731481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45981.400962731481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45981.400962731481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45981.400962731481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45981.400962731481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45981.400962731481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45981.400962731481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45981.400962731481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45981.400962731481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45981.400962731481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45981.400962731481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45981.400962731481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45981.400962731481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45981.400962731481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45981.400962731481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45981.400962731481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45981.400962731481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45981.400962731481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45981.400962731481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45981.400962731481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45981.400962731481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45981.400962731481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45981.400962731481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45981.400962731481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45981.400962731481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45981.400962731481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45981.400962731481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45981.400962731481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45981.400962731481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45981.400962731481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45981.400962731481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45981.400962731481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45981.400962731481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45981.400962731481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45981.400962731481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45981.400962731481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45981.400962731481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45981.400962731481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45981.400962731481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45981.400962731481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45981.400962731481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45981.400962731481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45981.400962731481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45981.400962731481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45981.400962731481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45981.400962731481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45981.400962731481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45981.400962731481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45981.400962731481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45981.400962731481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45981.400962731481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45981.400962731481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45981.400962731481</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45981.400962731481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45981.400962731481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45981.400962731481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45981.400962731481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45981.400962731481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45981.400962731481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45981.400962731481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45981.400962731481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45981.400962731481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45981.400962731481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45981.400962731481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45981.400962731481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45981.400962731481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45981.400962731481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45981.400962731481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45981.400962731481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45981.400962731481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45981.400962731481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45981.400962731481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45981.400962731481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45981.400962731481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45981.400962731481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45981.400962731481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45981.400962731481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45981.400962731481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45981.400962731481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45981.400962731481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45981.400962731481</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45981.400962731481</v>
      </c>
      <c r="H2" s="121">
        <v>45981.300902777781</v>
      </c>
      <c r="I2" s="119" t="str">
        <f>IFERROR(VLOOKUP(D2,DB!A:F,6,0),"")</f>
        <v>SCECO</v>
      </c>
      <c r="J2" s="119" t="str">
        <f>IFERROR(VLOOKUP(D2,DB!A:G,7,0),"")</f>
        <v>Vandalized</v>
      </c>
      <c r="K2" s="122" t="s">
        <v>39135</v>
      </c>
      <c r="L2" s="123" t="str">
        <f>IFERROR(VLOOKUP(D2,DB!A:I,9,0),"")</f>
        <v>Latis</v>
      </c>
    </row>
    <row r="3" spans="1:16382" ht="31.5" customHeight="1">
      <c r="A3" s="118" t="s">
        <v>39118</v>
      </c>
      <c r="B3" s="119" t="str">
        <f>IFERROR(VLOOKUP(D3,DB!A:K,11,0),"")</f>
        <v>R6</v>
      </c>
      <c r="C3" s="120">
        <v>1</v>
      </c>
      <c r="D3" s="119" t="s">
        <v>36448</v>
      </c>
      <c r="E3" s="109"/>
      <c r="F3" s="121"/>
      <c r="G3" s="104">
        <f t="shared" ca="1" si="0"/>
        <v>45981.400962731481</v>
      </c>
      <c r="H3" s="121">
        <v>45981.338368055556</v>
      </c>
      <c r="I3" s="119" t="str">
        <f>IFERROR(VLOOKUP(D3,DB!A:F,6,0),"")</f>
        <v>SCECO</v>
      </c>
      <c r="J3" s="119" t="str">
        <f>IFERROR(VLOOKUP(D3,DB!A:G,7,0),"")</f>
        <v>Dead</v>
      </c>
      <c r="K3" s="122"/>
      <c r="L3" s="123" t="str">
        <f>IFERROR(VLOOKUP(D3,DB!A:I,9,0),"")</f>
        <v>Latis</v>
      </c>
    </row>
    <row r="4" spans="1:16382" ht="31.5" customHeight="1">
      <c r="A4" s="118" t="s">
        <v>39118</v>
      </c>
      <c r="B4" s="119" t="str">
        <f>IFERROR(VLOOKUP(D4,DB!A:K,11,0),"")</f>
        <v>R6</v>
      </c>
      <c r="C4" s="120">
        <v>1</v>
      </c>
      <c r="D4" s="119" t="s">
        <v>29744</v>
      </c>
      <c r="E4" s="109"/>
      <c r="F4" s="121"/>
      <c r="G4" s="104">
        <f t="shared" ca="1" si="0"/>
        <v>45981.400962731481</v>
      </c>
      <c r="H4" s="121">
        <v>45981.34988425926</v>
      </c>
      <c r="I4" s="119" t="str">
        <f>IFERROR(VLOOKUP(D4,DB!A:F,6,0),"")</f>
        <v>SCECO</v>
      </c>
      <c r="J4" s="119" t="str">
        <f>IFERROR(VLOOKUP(D4,DB!A:G,7,0),"")</f>
        <v>Dead+No BB Design</v>
      </c>
      <c r="K4" s="122" t="s">
        <v>39136</v>
      </c>
      <c r="L4" s="123" t="str">
        <f>IFERROR(VLOOKUP(D4,DB!A:I,9,0),"")</f>
        <v>Latis</v>
      </c>
    </row>
    <row r="5" spans="1:16382" ht="31.5" customHeight="1">
      <c r="A5" s="118"/>
      <c r="B5" s="119" t="str">
        <f>IFERROR(VLOOKUP(D5,DB!A:K,11,0),"")</f>
        <v/>
      </c>
      <c r="C5" s="120"/>
      <c r="D5" s="119"/>
      <c r="E5" s="109"/>
      <c r="F5" s="121"/>
      <c r="G5" s="104">
        <f t="shared" ca="1" si="0"/>
        <v>45981.400962731481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45981.400962731481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45981.400962731481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45981.400962731481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45981.400962731481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45981.400962731481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45981.400962731481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45981.400962731481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45981.400962731481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45981.400962731481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45981.400962731481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45981.400962731481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45981.400962731481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45981.400962731481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45981.400962731481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45981.400962731481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45981.400962731481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45981.400962731481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45981.400962731481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45981.400962731481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45981.400962731481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45981.400962731481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45981.400962731481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45981.400962731481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45981.400962731481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45981.400962731481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45981.400962731481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45981.400962731481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45981.400962731481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45981.400962731481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45981.400962731481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45981.400962731481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45981.400962731481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45981.400962731481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45981.400962731481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45981.400962731481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45981.400962731481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45981.400962731481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45981.400962731481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45981.400962731481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45981.400962731481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45981.400962731481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45981.400962731481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45981.400962731481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45981.400962731481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45981.400962731481</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2025-11-20T06:37:39Z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