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18" documentId="120_S{2AC9BD13-BADA-5192-A53E-5A8FF88502F6}" xr6:coauthVersionLast="47" xr6:coauthVersionMax="47" xr10:uidLastSave="{1E146F6E-E64F-40E9-AFAC-14537D38EA6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<sst xmlns="http://schemas.openxmlformats.org/spreadsheetml/2006/main" count="180289" uniqueCount="39129">
  <si>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</si>
  <si>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</si>
  <si>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</si>
  <si>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</si>
  <si>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</si>
  <si>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</si>
  <si>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</si>
  <si>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</si>
  <si>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</si>
  <si>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</si>
  <si>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</si>
  <si>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</si>
  <si>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</si>
  <si>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</si>
  <si>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</si>
  <si>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</si>
  <si>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</si>
  <si>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</si>
  <si>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</si>
  <si>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</si>
  <si>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</si>
  <si>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</si>
  <si>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</si>
  <si>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</si>
  <si>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</si>
  <si>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</si>
  <si>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</si>
  <si>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</si>
  <si>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</si>
  <si>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</si>
  <si>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</si>
  <si>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</si>
  <si>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</si>
  <si>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</si>
  <si>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</si>
  <si>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</si>
  <si>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</si>
  <si>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</si>
  <si>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</si>
  <si>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</si>
  <si>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</si>
  <si>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</si>
  <si>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</si>
  <si>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</si>
  <si>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</si>
  <si>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</si>
  <si>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</si>
  <si>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</si>
  <si>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</si>
  <si>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</si>
  <si>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</si>
  <si>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</si>
  <si>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</si>
  <si>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</si>
  <si>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</si>
  <si>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</si>
  <si>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</si>
  <si>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</si>
  <si>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</si>
  <si>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</si>
  <si>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</si>
  <si>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</si>
  <si>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</si>
  <si>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</si>
  <si>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</si>
  <si>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</si>
  <si>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</si>
  <si>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</si>
  <si>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</si>
  <si>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</si>
  <si>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</si>
  <si>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</si>
  <si>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</si>
  <si>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</si>
  <si>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</si>
  <si>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</si>
  <si>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</si>
  <si>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</si>
  <si>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</si>
  <si>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</si>
  <si>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</si>
  <si>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</si>
  <si>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</si>
  <si>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</si>
  <si>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</si>
  <si>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</si>
  <si>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</si>
  <si>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</si>
  <si>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</si>
  <si>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</si>
  <si>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</si>
  <si>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</si>
  <si>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</si>
  <si>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</si>
  <si>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</si>
  <si>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</si>
  <si>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</si>
  <si>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</si>
  <si>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</si>
  <si>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</si>
  <si>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</si>
  <si>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</si>
  <si>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</si>
  <si>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</si>
  <si>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</si>
  <si>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</si>
  <si>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</si>
  <si>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</si>
  <si>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</si>
  <si>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</si>
  <si>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</si>
  <si>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</si>
  <si>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</si>
  <si>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</si>
  <si>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</si>
  <si>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</si>
  <si>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</si>
  <si>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</si>
  <si>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</si>
  <si>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</si>
  <si>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</si>
  <si>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</si>
  <si>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</si>
  <si>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</si>
  <si>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</si>
  <si>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</si>
  <si>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</si>
  <si>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</si>
  <si>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</si>
  <si>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</si>
  <si>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</si>
  <si>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</si>
  <si>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</si>
  <si>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</si>
  <si>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</si>
  <si>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</si>
  <si>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</si>
  <si>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</si>
  <si>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</si>
  <si>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</si>
  <si>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</si>
  <si>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</si>
  <si>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</si>
  <si>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</si>
  <si>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</si>
  <si>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</si>
  <si>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</si>
  <si>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</si>
  <si>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</si>
  <si>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</si>
  <si>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</si>
  <si>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</si>
  <si>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</si>
  <si>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</si>
  <si>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</si>
  <si>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</si>
  <si>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</si>
  <si>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</si>
  <si>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</si>
  <si>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</si>
  <si>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</si>
  <si>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</si>
  <si>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</si>
  <si>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</si>
  <si>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</si>
  <si>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</si>
  <si>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</si>
  <si>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</si>
  <si>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</si>
  <si>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</si>
  <si>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</si>
  <si>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</si>
  <si>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</si>
  <si>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</si>
  <si>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</si>
  <si>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</si>
  <si>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</si>
  <si>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</si>
  <si>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</si>
  <si>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</si>
  <si>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</si>
  <si>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</si>
  <si>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</si>
  <si>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</si>
  <si>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</si>
  <si>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</si>
  <si>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</si>
  <si>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</si>
  <si>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</si>
  <si>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</si>
  <si>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</si>
  <si>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</si>
  <si>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</si>
  <si>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</si>
  <si>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</si>
  <si>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</si>
  <si>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</si>
  <si>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</si>
  <si>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</si>
  <si>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</si>
  <si>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</si>
  <si>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</si>
  <si>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</si>
  <si>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</si>
  <si>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</si>
  <si>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</si>
  <si>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</si>
  <si>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</si>
  <si>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</si>
  <si>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</si>
  <si>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</si>
  <si>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</si>
  <si>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</si>
  <si>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</si>
  <si>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</si>
  <si>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</si>
  <si>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</si>
  <si>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</si>
  <si>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</si>
  <si>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</si>
  <si>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</si>
  <si>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</si>
  <si>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</si>
  <si>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</si>
  <si>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</si>
  <si>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</si>
  <si>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</si>
  <si>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</si>
  <si>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</si>
  <si>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</si>
  <si>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</si>
  <si>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</si>
  <si>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</si>
  <si>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</si>
  <si>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</si>
  <si>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</si>
  <si>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</si>
  <si>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</si>
  <si>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</si>
  <si>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</si>
  <si>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</si>
  <si>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</si>
  <si>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</si>
  <si>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</si>
  <si>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</si>
  <si>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</si>
  <si>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</si>
  <si>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</si>
  <si>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</si>
  <si>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</si>
  <si>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</si>
  <si>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</si>
  <si>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</si>
  <si>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</si>
  <si>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</si>
  <si>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</si>
  <si>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</si>
  <si>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</si>
  <si>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</si>
  <si>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</si>
  <si>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</si>
  <si>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</si>
  <si>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</si>
  <si>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</si>
  <si>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</si>
  <si>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</si>
  <si>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</si>
  <si>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</si>
  <si>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</si>
  <si>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</si>
  <si>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</si>
  <si>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</si>
  <si>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</si>
  <si>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</si>
  <si>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</si>
  <si>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</si>
  <si>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</si>
  <si>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</si>
  <si>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</si>
  <si>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</si>
  <si>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</si>
  <si>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</si>
  <si>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</si>
  <si>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</si>
  <si>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</si>
  <si>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</si>
  <si>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</si>
  <si>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</si>
  <si>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</si>
  <si>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</si>
  <si>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</si>
  <si>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</si>
  <si>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</si>
  <si>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</si>
  <si>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</si>
  <si>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</si>
  <si>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</si>
  <si>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</si>
  <si>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</si>
  <si>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</si>
  <si>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</si>
  <si>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</si>
  <si>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</si>
  <si>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</si>
  <si>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</si>
  <si>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</si>
  <si>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</si>
  <si>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</si>
  <si>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</si>
  <si>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</si>
  <si>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</si>
  <si>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</si>
  <si>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</si>
  <si>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</si>
  <si>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</si>
  <si>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</si>
  <si>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</si>
  <si>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</si>
  <si>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</si>
  <si>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</si>
  <si>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</si>
  <si>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</si>
  <si>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</si>
  <si>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</si>
  <si>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</si>
  <si>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</si>
  <si>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</si>
  <si>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</si>
  <si>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</si>
  <si>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</si>
  <si>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</si>
  <si>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</si>
  <si>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</si>
  <si>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</si>
  <si>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</si>
  <si>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</si>
  <si>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</si>
  <si>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</si>
  <si>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</si>
  <si>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</si>
  <si>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</si>
  <si>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</si>
  <si>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</si>
  <si>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</si>
  <si>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</si>
  <si>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</si>
  <si>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</si>
  <si>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</si>
  <si>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</si>
  <si>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</si>
  <si>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</si>
  <si>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</si>
  <si>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</si>
  <si>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</si>
  <si>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</si>
  <si>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</si>
  <si>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</si>
  <si>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</si>
  <si>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</si>
  <si>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</si>
  <si>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</si>
  <si>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</si>
  <si>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</si>
  <si>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</si>
  <si>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</si>
  <si>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</si>
  <si>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</si>
  <si>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</si>
  <si>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</si>
  <si>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</si>
  <si>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</si>
  <si>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</si>
  <si>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</si>
  <si>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</si>
  <si>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</si>
  <si>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</si>
  <si>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</si>
  <si>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</si>
  <si>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</si>
  <si>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</si>
  <si>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</si>
  <si>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</si>
  <si>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</si>
  <si>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</si>
  <si>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</si>
  <si>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</si>
  <si>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</si>
  <si>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</si>
  <si>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</si>
  <si>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</si>
  <si>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</si>
  <si>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</si>
  <si>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</si>
  <si>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</si>
  <si>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</si>
  <si>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</si>
  <si>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</si>
  <si>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</si>
  <si>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</si>
  <si>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</si>
  <si>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</si>
  <si>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</si>
  <si>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</si>
  <si>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</si>
  <si>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</si>
  <si>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</si>
  <si>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</si>
  <si>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</si>
  <si>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</si>
  <si>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</si>
  <si>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</si>
  <si>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</si>
  <si>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</si>
  <si>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</si>
  <si>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</si>
  <si>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</si>
  <si>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</si>
  <si>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</si>
  <si>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</si>
  <si>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</si>
  <si>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</si>
  <si>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</si>
  <si>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</si>
  <si>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</si>
  <si>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</si>
  <si>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</si>
  <si>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</si>
  <si>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</si>
  <si>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</si>
  <si>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</si>
  <si>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</si>
  <si>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</si>
  <si>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</si>
  <si>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</si>
  <si>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</si>
  <si>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</si>
  <si>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</si>
  <si>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</si>
  <si>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</si>
  <si>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</si>
  <si>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</si>
  <si>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</si>
  <si>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</si>
  <si>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</si>
  <si>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</si>
  <si>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</si>
  <si>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</si>
  <si>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</si>
  <si>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</si>
  <si>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</si>
  <si>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</si>
  <si>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</si>
  <si>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</si>
  <si>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</si>
  <si>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</si>
  <si>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</si>
  <si>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</si>
  <si>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</si>
  <si>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</si>
  <si>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</si>
  <si>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</si>
  <si>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</si>
  <si>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</si>
  <si>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</si>
  <si>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</si>
  <si>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</si>
  <si>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</si>
  <si>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</si>
  <si>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</si>
  <si>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</si>
  <si>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</si>
  <si>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</si>
  <si>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</si>
  <si>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</si>
  <si>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</si>
  <si>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</si>
  <si>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</si>
  <si>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</si>
  <si>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</si>
  <si>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</si>
  <si>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</si>
  <si>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</si>
  <si>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</si>
  <si>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</si>
  <si>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</si>
  <si>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</si>
  <si>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</si>
  <si>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</si>
  <si>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</si>
  <si>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</si>
  <si>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</si>
  <si>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</si>
  <si>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</si>
  <si>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</si>
  <si>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</si>
  <si>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</si>
  <si>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</si>
  <si>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</si>
  <si>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</si>
  <si>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</si>
  <si>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</si>
  <si>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</si>
  <si>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</si>
  <si>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</si>
  <si>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</si>
  <si>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</si>
  <si>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</si>
  <si>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</si>
  <si>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</si>
  <si>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</si>
  <si>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</si>
  <si>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</si>
  <si>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</si>
  <si>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</si>
  <si>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</si>
  <si>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</si>
  <si>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</si>
  <si>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</si>
  <si>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</si>
  <si>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</si>
  <si>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</si>
  <si>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</si>
  <si>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</si>
  <si>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</si>
  <si>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</si>
  <si>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</si>
  <si>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</si>
  <si>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</si>
  <si>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</si>
  <si>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</si>
  <si>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</si>
  <si>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</si>
  <si>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</si>
  <si>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</si>
  <si>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</si>
  <si>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</si>
  <si>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</si>
  <si>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</si>
  <si>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</si>
  <si>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</si>
  <si>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</si>
  <si>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</si>
  <si>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</si>
  <si>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</si>
  <si>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</si>
  <si>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</si>
  <si>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</si>
  <si>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</si>
  <si>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</si>
  <si>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</si>
  <si>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</si>
  <si>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</si>
  <si>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</si>
  <si>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</si>
  <si>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</si>
  <si>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</si>
  <si>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</si>
  <si>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</si>
  <si>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</si>
  <si>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</si>
  <si>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</si>
  <si>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</si>
  <si>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</si>
  <si>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</si>
  <si>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</si>
  <si>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</si>
  <si>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</si>
  <si>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</si>
  <si>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</si>
  <si>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</si>
  <si>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</si>
  <si>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</si>
  <si>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</si>
  <si>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</si>
  <si>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</si>
  <si>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</si>
  <si>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</si>
  <si>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</si>
  <si>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</si>
  <si>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</si>
  <si>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</si>
  <si>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</si>
  <si>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</si>
  <si>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</si>
  <si>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</si>
  <si>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</si>
  <si>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</si>
  <si>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</si>
  <si>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</si>
  <si>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</si>
  <si>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</si>
  <si>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</si>
  <si>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</si>
  <si>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</si>
  <si>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</si>
  <si>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</si>
  <si>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</si>
  <si>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</si>
  <si>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</si>
  <si>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</si>
  <si>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</si>
  <si>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</si>
  <si>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</si>
  <si>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</si>
  <si>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</si>
  <si>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</si>
  <si>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</si>
  <si>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</si>
  <si>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</si>
  <si>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</si>
  <si>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</si>
  <si>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</si>
  <si>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</si>
  <si>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</si>
  <si>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</si>
  <si>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</si>
  <si>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</si>
  <si>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</si>
  <si>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</si>
  <si>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</si>
  <si>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</si>
  <si>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</si>
  <si>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</si>
  <si>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</si>
  <si>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</si>
  <si>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</si>
  <si>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</si>
  <si>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</si>
  <si>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</si>
  <si>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</si>
  <si>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</si>
  <si>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</si>
  <si>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</si>
  <si>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</si>
  <si>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</si>
  <si>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</si>
  <si>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</si>
  <si>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</si>
  <si>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</si>
  <si>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</si>
  <si>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</si>
  <si>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</si>
  <si>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</si>
  <si>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</si>
  <si>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</si>
  <si>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</si>
  <si>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</si>
  <si>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</si>
  <si>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</si>
  <si>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</si>
  <si>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</si>
  <si>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</si>
  <si>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</si>
  <si>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</si>
  <si>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</si>
  <si>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</si>
  <si>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</si>
  <si>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</si>
  <si>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</si>
  <si>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</si>
  <si>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</si>
  <si>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</si>
  <si>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</si>
  <si>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</si>
  <si>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</si>
  <si>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</si>
  <si>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</si>
  <si>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</si>
  <si>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</si>
  <si>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</si>
  <si>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</si>
  <si>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</si>
  <si>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</si>
  <si>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</si>
  <si>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</si>
  <si>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</si>
  <si>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</si>
  <si>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</si>
  <si>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</si>
  <si>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</si>
  <si>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</si>
  <si>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</si>
  <si>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</si>
  <si>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</si>
  <si>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</si>
  <si>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</si>
  <si>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</si>
  <si>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</si>
  <si>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</si>
  <si>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</si>
  <si>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</si>
  <si>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</si>
  <si>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</si>
  <si>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</si>
  <si>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</si>
  <si>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</si>
  <si>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</si>
  <si>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</si>
  <si>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</si>
  <si>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</si>
  <si>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</si>
  <si>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</si>
  <si>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</si>
  <si>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</si>
  <si>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</si>
  <si>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</si>
  <si>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</si>
  <si>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</si>
  <si>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</si>
  <si>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</si>
  <si>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</si>
  <si>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</si>
  <si>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</si>
  <si>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</si>
  <si>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</si>
  <si>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</si>
  <si>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</si>
  <si>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</si>
  <si>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</si>
  <si>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</si>
  <si>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</si>
  <si>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</si>
  <si>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</si>
  <si>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</si>
  <si>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</si>
  <si>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</si>
  <si>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</si>
  <si>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</si>
  <si>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</si>
  <si>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</si>
  <si>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</si>
  <si>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</si>
  <si>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</si>
  <si>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</si>
  <si>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</si>
  <si>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</si>
  <si>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</si>
  <si>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</si>
  <si>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</si>
  <si>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</si>
  <si>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</si>
  <si>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</si>
  <si>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</si>
  <si>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</si>
  <si>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</si>
  <si>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</si>
  <si>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</si>
  <si>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</si>
  <si>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</si>
  <si>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</si>
  <si>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</si>
  <si>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</si>
  <si>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</si>
  <si>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</si>
  <si>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</si>
  <si>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</si>
  <si>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</si>
  <si>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</si>
  <si>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</si>
  <si>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</si>
  <si>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</si>
  <si>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</si>
  <si>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</si>
  <si>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</si>
  <si>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</si>
  <si>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</si>
  <si>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</si>
  <si>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</si>
  <si>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</si>
  <si>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</si>
  <si>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</si>
  <si>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</si>
  <si>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</si>
  <si>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</si>
  <si>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</si>
  <si>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</si>
  <si>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</si>
  <si>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</si>
  <si>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</si>
  <si>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</si>
  <si>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</si>
  <si>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</si>
  <si>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</si>
  <si>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</si>
  <si>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</si>
  <si>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</si>
  <si>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</si>
  <si>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</si>
  <si>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</si>
  <si>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</si>
  <si>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</si>
  <si>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</si>
  <si>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</si>
  <si>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</si>
  <si>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</si>
  <si>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</si>
  <si>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</si>
  <si>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</si>
  <si>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</si>
  <si>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</si>
  <si>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</si>
  <si>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</si>
  <si>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</si>
  <si>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</si>
  <si>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</si>
  <si>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</si>
  <si>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</si>
  <si>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</si>
  <si>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</si>
  <si>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</si>
  <si>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</si>
  <si>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</si>
  <si>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</si>
  <si>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</si>
  <si>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</si>
  <si>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</si>
  <si>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</si>
  <si>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</si>
  <si>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</si>
  <si>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</si>
  <si>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</si>
  <si>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</si>
  <si>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</si>
  <si>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</si>
  <si>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</si>
  <si>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</si>
  <si>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</si>
  <si>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</si>
  <si>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</si>
  <si>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</si>
  <si>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</si>
  <si>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</si>
  <si>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</si>
  <si>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</si>
  <si>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</si>
  <si>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</si>
  <si>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</si>
  <si>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</si>
  <si>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</si>
  <si>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</si>
  <si>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</si>
  <si>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</si>
  <si>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</si>
  <si>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</si>
  <si>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</si>
  <si>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</si>
  <si>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</si>
  <si>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</si>
  <si>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</si>
  <si>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</si>
  <si>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</si>
  <si>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</si>
  <si>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</si>
  <si>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</si>
  <si>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</si>
  <si>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</si>
  <si>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</si>
  <si>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</si>
  <si>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</si>
  <si>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</si>
  <si>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</si>
  <si>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</si>
  <si>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</si>
  <si>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</si>
  <si>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</si>
  <si>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</si>
  <si>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</si>
  <si>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</si>
  <si>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</si>
  <si>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</si>
  <si>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</si>
  <si>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</si>
  <si>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</si>
  <si>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</si>
  <si>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</si>
  <si>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</si>
  <si>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</si>
  <si>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</si>
  <si>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</si>
  <si>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</si>
  <si>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</si>
  <si>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</si>
  <si>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</si>
  <si>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</si>
  <si>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</si>
  <si>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</si>
  <si>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</si>
  <si>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</si>
  <si>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</si>
  <si>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</si>
  <si>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</si>
  <si>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</si>
  <si>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</si>
  <si>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</si>
  <si>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</si>
  <si>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</si>
  <si>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</si>
  <si>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</si>
  <si>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</si>
  <si>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</si>
  <si>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</si>
  <si>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</si>
  <si>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</si>
  <si>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</si>
  <si>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</si>
  <si>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</si>
  <si>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</si>
  <si>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</si>
  <si>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</si>
  <si>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</si>
  <si>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</si>
  <si>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</si>
  <si>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</si>
  <si>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</si>
  <si>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</si>
  <si>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</si>
  <si>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</si>
  <si>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</si>
  <si>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</si>
  <si>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</si>
  <si>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</si>
  <si>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</si>
  <si>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</si>
  <si>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</si>
  <si>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</si>
  <si>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</si>
  <si>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</si>
  <si>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</si>
  <si>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</si>
  <si>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</si>
  <si>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</si>
  <si>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</si>
  <si>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</si>
  <si>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</si>
  <si>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</si>
  <si>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</si>
  <si>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</si>
  <si>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</si>
  <si>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</si>
  <si>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</si>
  <si>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</si>
  <si>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</si>
  <si>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</si>
  <si>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</si>
  <si>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</si>
  <si>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</si>
  <si>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</si>
  <si>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</si>
  <si>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</si>
  <si>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</si>
  <si>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</si>
  <si>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</si>
  <si>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</si>
  <si>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</si>
  <si>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</si>
  <si>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</si>
  <si>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</si>
  <si>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</si>
  <si>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</si>
  <si>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</si>
  <si>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</si>
  <si>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</si>
  <si>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</si>
  <si>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</si>
  <si>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</si>
  <si>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</si>
  <si>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</si>
  <si>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</si>
  <si>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</si>
  <si>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</si>
  <si>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</si>
  <si>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</si>
  <si>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</si>
  <si>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</si>
  <si>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</si>
  <si>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</si>
  <si>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</si>
  <si>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</si>
  <si>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</si>
  <si>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</si>
  <si>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</si>
  <si>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</si>
  <si>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</si>
  <si>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</si>
  <si>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</si>
  <si>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</si>
  <si>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</si>
  <si>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</si>
  <si>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</si>
  <si>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</si>
  <si>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</si>
  <si>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</si>
  <si>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</si>
  <si>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</si>
  <si>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</si>
  <si>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</si>
  <si>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</si>
  <si>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</si>
  <si>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</si>
  <si>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</si>
  <si>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</si>
  <si>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</si>
  <si>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</si>
  <si>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</si>
  <si>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</si>
  <si>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</si>
  <si>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</si>
  <si>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</si>
  <si>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</si>
  <si>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</si>
  <si>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</si>
  <si>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</si>
  <si>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</si>
  <si>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</si>
  <si>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</si>
  <si>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</si>
  <si>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</si>
  <si>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</si>
  <si>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</si>
  <si>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</si>
  <si>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</si>
  <si>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</si>
  <si>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</si>
  <si>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</si>
  <si>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</si>
  <si>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</si>
  <si>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</si>
  <si>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</si>
  <si>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</si>
  <si>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</si>
  <si>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</si>
  <si>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</si>
  <si>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</si>
  <si>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</si>
  <si>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</si>
  <si>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</si>
  <si>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</si>
  <si>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</si>
  <si>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</si>
  <si>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</si>
  <si>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</si>
  <si>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</si>
  <si>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</si>
  <si>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</si>
  <si>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</si>
  <si>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</si>
  <si>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</si>
  <si>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</si>
  <si>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</si>
  <si>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</si>
  <si>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</si>
  <si>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</si>
  <si>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</si>
  <si>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</si>
  <si>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</si>
  <si>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</si>
  <si>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</si>
  <si>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</si>
  <si>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</si>
  <si>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</si>
  <si>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</si>
  <si>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</si>
  <si>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</si>
  <si>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</si>
  <si>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</si>
  <si>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</si>
  <si>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</si>
  <si>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</si>
  <si>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</si>
  <si>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</si>
  <si>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</si>
  <si>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</si>
  <si>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</si>
  <si>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</si>
  <si>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</si>
  <si>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</si>
  <si>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</si>
  <si>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</si>
  <si>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</si>
  <si>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</si>
  <si>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</si>
  <si>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</si>
  <si>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</si>
  <si>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</si>
  <si>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</si>
  <si>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</si>
  <si>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</si>
  <si>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</si>
  <si>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</si>
  <si>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</si>
  <si>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</si>
  <si>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</si>
  <si>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</si>
  <si>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</si>
  <si>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</si>
  <si>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</si>
  <si>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</si>
  <si>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</si>
  <si>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</si>
  <si>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</si>
  <si>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</si>
  <si>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</si>
  <si>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</si>
  <si>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</si>
  <si>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</si>
  <si>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</si>
  <si>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</si>
  <si>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</si>
  <si>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</si>
  <si>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</si>
  <si>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</si>
  <si>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</si>
  <si>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</si>
  <si>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</si>
  <si>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</si>
  <si>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</si>
  <si>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</si>
  <si>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</si>
  <si>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</si>
  <si>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</si>
  <si>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</si>
  <si>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</si>
  <si>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</si>
  <si>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</si>
  <si>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</si>
  <si>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</si>
  <si>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</si>
  <si>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</si>
  <si>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</si>
  <si>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</si>
  <si>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</si>
  <si>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</si>
  <si>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</si>
  <si>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</si>
  <si>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</si>
  <si>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</si>
  <si>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</si>
  <si>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</si>
  <si>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</si>
  <si>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</si>
  <si>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</si>
  <si>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</si>
  <si>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</si>
  <si>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</si>
  <si>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</si>
  <si>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</si>
  <si>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</si>
  <si>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</si>
  <si>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</si>
  <si>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</si>
  <si>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</si>
  <si>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</si>
  <si>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</si>
  <si>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</si>
  <si>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</si>
  <si>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</si>
  <si>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</si>
  <si>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</si>
  <si>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</si>
  <si>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</si>
  <si>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</si>
  <si>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</si>
  <si>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</si>
  <si>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</si>
  <si>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</si>
  <si>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</si>
  <si>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</si>
  <si>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</si>
  <si>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</si>
  <si>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</si>
  <si>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</si>
  <si>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</si>
  <si>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</si>
  <si>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</si>
  <si>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</si>
  <si>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</si>
  <si>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</si>
  <si>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</si>
  <si>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</si>
  <si>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</si>
  <si>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</si>
  <si>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</si>
  <si>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</si>
  <si>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</si>
  <si>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</si>
  <si>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</si>
  <si>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</si>
  <si>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</si>
  <si>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</si>
  <si>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</si>
  <si>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</si>
  <si>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</si>
  <si>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</si>
  <si>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</si>
  <si>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</si>
  <si>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</si>
  <si>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</si>
  <si>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</si>
  <si>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</si>
  <si>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</si>
  <si>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</si>
  <si>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</si>
  <si>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</si>
  <si>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</si>
  <si>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</si>
  <si>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</si>
  <si>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</si>
  <si>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</si>
  <si>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</si>
  <si>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</si>
  <si>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</si>
  <si>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</si>
  <si>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</si>
  <si>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</si>
  <si>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</si>
  <si>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</si>
  <si>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</si>
  <si>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</si>
  <si>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</si>
  <si>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</si>
  <si>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</si>
  <si>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</si>
  <si>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</si>
  <si>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</si>
  <si>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</si>
  <si>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</si>
  <si>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</si>
  <si>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</si>
  <si>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</si>
  <si>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</si>
  <si>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</si>
  <si>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</si>
  <si>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</si>
  <si>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</si>
  <si>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</si>
  <si>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</si>
  <si>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</si>
  <si>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</si>
  <si>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</si>
  <si>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</si>
  <si>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</si>
  <si>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</si>
  <si>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</si>
  <si>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</si>
  <si>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</si>
  <si>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</si>
  <si>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</si>
  <si>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</si>
  <si>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</si>
  <si>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</si>
  <si>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</si>
  <si>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</si>
  <si>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</si>
  <si>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</si>
  <si>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</si>
  <si>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</si>
  <si>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</si>
  <si>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</si>
  <si>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</si>
  <si>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</si>
  <si>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</si>
  <si>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</si>
  <si>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</si>
  <si>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</si>
  <si>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</si>
  <si>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</si>
  <si>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</si>
  <si>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</si>
  <si>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</si>
  <si>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</si>
  <si>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</si>
  <si>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</si>
  <si>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</si>
  <si>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</si>
  <si>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</si>
  <si>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</si>
  <si>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</si>
  <si>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</si>
  <si>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</si>
  <si>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</si>
  <si>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</si>
  <si>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</si>
  <si>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</si>
  <si>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</si>
  <si>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</si>
  <si>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</si>
  <si>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</si>
  <si>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</si>
  <si>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</si>
  <si>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</si>
  <si>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</si>
  <si>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</si>
  <si>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</si>
  <si>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</si>
  <si>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</si>
  <si>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</si>
  <si>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</si>
  <si>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</si>
  <si>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</si>
  <si>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</si>
  <si>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</si>
  <si>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</si>
  <si>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</si>
  <si>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</si>
  <si>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</si>
  <si>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</si>
  <si>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</si>
  <si>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</si>
  <si>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</si>
  <si>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</si>
  <si>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</si>
  <si>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</si>
  <si>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</si>
  <si>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</si>
  <si>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</si>
  <si>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</si>
  <si>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</si>
  <si>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</si>
  <si>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</si>
  <si>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</si>
  <si>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</si>
  <si>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</si>
  <si>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</si>
  <si>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</si>
  <si>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</si>
  <si>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</si>
  <si>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</si>
  <si>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</si>
  <si>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</si>
  <si>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</si>
  <si>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</si>
  <si>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</si>
  <si>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</si>
  <si>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</si>
  <si>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</si>
  <si>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</si>
  <si>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</si>
  <si>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</si>
  <si>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</si>
  <si>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</si>
  <si>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</si>
  <si>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</si>
  <si>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</si>
  <si>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</si>
  <si>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</si>
  <si>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</si>
  <si>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</si>
  <si>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</si>
  <si>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</si>
  <si>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</si>
  <si>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</si>
  <si>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</si>
  <si>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</si>
  <si>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</si>
  <si>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</si>
  <si>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</si>
  <si>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</si>
  <si>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</si>
  <si>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</si>
  <si>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</si>
  <si>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</si>
  <si>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</si>
  <si>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</si>
  <si>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</si>
  <si>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</si>
  <si>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</si>
  <si>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</si>
  <si>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</si>
  <si>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</si>
  <si>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</si>
  <si>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</si>
  <si>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</si>
  <si>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</si>
  <si>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</si>
  <si>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</si>
  <si>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</si>
  <si>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</si>
  <si>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</si>
  <si>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</si>
  <si>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</si>
  <si>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</si>
  <si>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</si>
  <si>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</si>
  <si>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</si>
  <si>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</si>
  <si>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</si>
  <si>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</si>
  <si>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</si>
  <si>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</si>
  <si>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</si>
  <si>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</si>
  <si>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</si>
  <si>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</si>
  <si>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</si>
  <si>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</si>
  <si>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</si>
  <si>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</si>
  <si>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</si>
  <si>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</si>
  <si>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</si>
  <si>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</si>
  <si>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</si>
  <si>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</si>
  <si>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</si>
  <si>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</si>
  <si>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</si>
  <si>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</si>
  <si>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</si>
  <si>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</si>
  <si>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</si>
  <si>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</si>
  <si>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</si>
  <si>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</si>
  <si>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</si>
  <si>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</si>
  <si>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</si>
  <si>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</si>
  <si>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</si>
  <si>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</si>
  <si>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</si>
  <si>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</si>
  <si>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</si>
  <si>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</si>
  <si>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</si>
  <si>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</si>
  <si>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</si>
  <si>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</si>
  <si>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</si>
  <si>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</si>
  <si>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</si>
  <si>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</si>
  <si>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</si>
  <si>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</si>
  <si>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</si>
  <si>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</si>
  <si>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</si>
  <si>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</si>
  <si>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</si>
  <si>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</si>
  <si>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</si>
  <si>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</si>
  <si>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</si>
  <si>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</si>
  <si>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</si>
  <si>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</si>
  <si>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</si>
  <si>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</si>
  <si>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</si>
  <si>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</si>
  <si>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</si>
  <si>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</si>
  <si>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</si>
  <si>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</si>
  <si>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</si>
  <si>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</si>
  <si>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</si>
  <si>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</si>
  <si>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</si>
  <si>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</si>
  <si>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</si>
  <si>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</si>
  <si>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</si>
  <si>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</si>
  <si>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</si>
  <si>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</si>
  <si>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</si>
  <si>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</si>
  <si>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</si>
  <si>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</si>
  <si>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</si>
  <si>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</si>
  <si>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</si>
  <si>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</si>
  <si>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</si>
  <si>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</si>
  <si>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</si>
  <si>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</si>
  <si>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</si>
  <si>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</si>
  <si>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</si>
  <si>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</si>
  <si>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</si>
  <si>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</si>
  <si>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</si>
  <si>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</si>
  <si>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</si>
  <si>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</si>
  <si>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</si>
  <si>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</si>
  <si>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</si>
  <si>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</si>
  <si>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</si>
  <si>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</si>
  <si>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</si>
  <si>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</si>
  <si>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</si>
  <si>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</si>
  <si>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</si>
  <si>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</si>
  <si>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</si>
  <si>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</si>
  <si>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</si>
  <si>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</si>
  <si>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</si>
  <si>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</si>
  <si>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</si>
  <si>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</si>
  <si>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</si>
  <si>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</si>
  <si>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</si>
  <si>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</si>
  <si>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</si>
  <si>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</si>
  <si>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</si>
  <si>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</si>
  <si>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</si>
  <si>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</si>
  <si>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</si>
  <si>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</si>
  <si>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</si>
  <si>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</si>
  <si>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</si>
  <si>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</si>
  <si>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</si>
  <si>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</si>
  <si>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</si>
  <si>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</si>
  <si>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</si>
  <si>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</si>
  <si>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</si>
  <si>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</si>
  <si>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</si>
  <si>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</si>
  <si>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</si>
  <si>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</si>
  <si>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</si>
  <si>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</si>
  <si>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</si>
  <si>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</si>
  <si>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</si>
  <si>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</si>
  <si>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</si>
  <si>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</si>
  <si>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</si>
  <si>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</si>
  <si>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</si>
  <si>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</si>
  <si>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</si>
  <si>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</si>
  <si>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</si>
  <si>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</si>
  <si>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</si>
  <si>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</si>
  <si>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</si>
  <si>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</si>
  <si>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</si>
  <si>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</si>
  <si>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</si>
  <si>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</si>
  <si>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</si>
  <si>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</si>
  <si>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</si>
  <si>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</si>
  <si>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</si>
  <si>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</si>
  <si>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</si>
  <si>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</si>
  <si>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</si>
  <si>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</si>
  <si>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</si>
  <si>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</si>
  <si>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</si>
  <si>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</si>
  <si>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</si>
  <si>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</si>
  <si>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</si>
  <si>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</si>
  <si>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</si>
  <si>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</si>
  <si>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</si>
  <si>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</si>
  <si>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</si>
  <si>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</si>
  <si>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</si>
  <si>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</si>
  <si>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</si>
  <si>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</si>
  <si>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</si>
  <si>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</si>
  <si>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</si>
  <si>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</si>
  <si>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</si>
  <si>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</si>
  <si>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</si>
  <si>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</si>
  <si>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</si>
  <si>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</si>
  <si>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</si>
  <si>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</si>
  <si>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</si>
  <si>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</si>
  <si>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</si>
  <si>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</si>
  <si>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</si>
  <si>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</si>
  <si>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</si>
  <si>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</si>
  <si>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</si>
  <si>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</si>
  <si>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</si>
  <si>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</si>
  <si>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</si>
  <si>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</si>
  <si>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</si>
  <si>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</si>
  <si>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</si>
  <si>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</si>
  <si>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</si>
  <si>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</si>
  <si>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</si>
  <si>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</si>
  <si>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</si>
  <si>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</si>
  <si>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</si>
  <si>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</si>
  <si>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</si>
  <si>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</si>
  <si>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</si>
  <si>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</si>
  <si>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</si>
  <si>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</si>
  <si>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</si>
  <si>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</si>
  <si>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</si>
  <si>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</si>
  <si>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</si>
  <si>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</si>
  <si>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</si>
  <si>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</si>
  <si>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</si>
  <si>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</si>
  <si>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</si>
  <si>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</si>
  <si>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</si>
  <si>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</si>
  <si>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</si>
  <si>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</si>
  <si>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</si>
  <si>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</si>
  <si>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</si>
  <si>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</si>
  <si>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</si>
  <si>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</si>
  <si>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</si>
  <si>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</si>
  <si>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</si>
  <si>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</si>
  <si>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</si>
  <si>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</si>
  <si>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</si>
  <si>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</si>
  <si>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</si>
  <si>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</si>
  <si>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</si>
  <si>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</si>
  <si>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</si>
  <si>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</si>
  <si>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</si>
  <si>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</si>
  <si>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</si>
  <si>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</si>
  <si>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</si>
  <si>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</si>
  <si>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</si>
  <si>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</si>
  <si>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</si>
  <si>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</si>
  <si>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</si>
  <si>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</si>
  <si>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</si>
  <si>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</si>
  <si>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</si>
  <si>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</si>
  <si>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</si>
  <si>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</si>
  <si>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</si>
  <si>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</si>
  <si>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</si>
  <si>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</si>
  <si>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</si>
  <si>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</si>
  <si>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</si>
  <si>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</si>
  <si>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</si>
  <si>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</si>
  <si>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</si>
  <si>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</si>
  <si>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</si>
  <si>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</si>
  <si>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</si>
  <si>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</si>
  <si>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</si>
  <si>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</si>
  <si>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</si>
  <si>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</si>
  <si>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</si>
  <si>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</si>
  <si>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</si>
  <si>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</si>
  <si>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</si>
  <si>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</si>
  <si>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</si>
  <si>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</si>
  <si>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</si>
  <si>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</si>
  <si>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</si>
  <si>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</si>
  <si>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</si>
  <si>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</si>
  <si>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</si>
  <si>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</si>
  <si>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</si>
  <si>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</si>
  <si>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</si>
  <si>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</si>
  <si>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</si>
  <si>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</si>
  <si>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</si>
  <si>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</si>
  <si>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</si>
  <si>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</si>
  <si>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</si>
  <si>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</si>
  <si>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</si>
  <si>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</si>
  <si>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</si>
  <si>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</si>
  <si>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</si>
  <si>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</si>
  <si>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</si>
  <si>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</si>
  <si>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</si>
  <si>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</si>
  <si>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</si>
  <si>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</si>
  <si>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</si>
  <si>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</si>
  <si>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</si>
  <si>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</si>
  <si>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</si>
  <si>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</si>
  <si>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</si>
  <si>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</si>
  <si>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</si>
  <si>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</si>
  <si>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</si>
  <si>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</si>
  <si>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</si>
  <si>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</si>
  <si>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</si>
  <si>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</si>
  <si>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</si>
  <si>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</si>
  <si>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</si>
  <si>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</si>
  <si>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</si>
  <si>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</si>
  <si>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</si>
  <si>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</si>
  <si>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</si>
  <si>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</si>
  <si>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</si>
  <si>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</si>
  <si>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</si>
  <si>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</si>
  <si>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</si>
  <si>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</si>
  <si>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</si>
  <si>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</si>
  <si>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</si>
  <si>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</si>
  <si>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</si>
  <si>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</si>
  <si>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</si>
  <si>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</si>
  <si>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</si>
  <si>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</si>
  <si>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</si>
  <si>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</si>
  <si>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</si>
  <si>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</si>
  <si>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</si>
  <si>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</si>
  <si>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</si>
  <si>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</si>
  <si>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</si>
  <si>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</si>
  <si>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</si>
  <si>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</si>
  <si>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</si>
  <si>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</si>
  <si>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</si>
  <si>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</si>
  <si>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</si>
  <si>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</si>
  <si>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</si>
  <si>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</si>
  <si>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</si>
  <si>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</si>
  <si>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</si>
  <si>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</si>
  <si>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</si>
  <si>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</si>
  <si>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</si>
  <si>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</si>
  <si>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</si>
  <si>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</si>
  <si>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</si>
  <si>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</si>
  <si>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</si>
  <si>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</si>
  <si>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</si>
  <si>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</si>
  <si>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</si>
  <si>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</si>
  <si>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</si>
  <si>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</si>
  <si>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</si>
  <si>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</si>
  <si>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</si>
  <si>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</si>
  <si>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</si>
  <si>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</si>
  <si>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</si>
  <si>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</si>
  <si>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</si>
  <si>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</si>
  <si>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</si>
  <si>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</si>
  <si>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</si>
  <si>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</si>
  <si>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</si>
  <si>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</si>
  <si>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</si>
  <si>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</si>
  <si>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</si>
  <si>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</si>
  <si>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</si>
  <si>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</si>
  <si>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</si>
  <si>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</si>
  <si>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</si>
  <si>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</si>
  <si>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</si>
  <si>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</si>
  <si>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</si>
  <si>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</si>
  <si>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</si>
  <si>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</si>
  <si>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</si>
  <si>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</si>
  <si>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</si>
  <si>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</si>
  <si>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</si>
  <si>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</si>
  <si>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</si>
  <si>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</si>
  <si>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</si>
  <si>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</si>
  <si>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</si>
  <si>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</si>
  <si>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</si>
  <si>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</si>
  <si>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</si>
  <si>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</si>
  <si>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</si>
  <si>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</si>
  <si>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</si>
  <si>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</si>
  <si>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</si>
  <si>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</si>
  <si>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</si>
  <si>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</si>
  <si>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</si>
  <si>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</si>
  <si>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</si>
  <si>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</si>
  <si>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</si>
  <si>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</si>
  <si>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</si>
  <si>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</si>
  <si>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</si>
  <si>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</si>
  <si>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</si>
  <si>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</si>
  <si>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</si>
  <si>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</si>
  <si>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</si>
  <si>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</si>
  <si>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</si>
  <si>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</si>
  <si>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</si>
  <si>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</si>
  <si>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</si>
  <si>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</si>
  <si>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</si>
  <si>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</si>
  <si>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</si>
  <si>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</si>
  <si>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</si>
  <si>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</si>
  <si>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</si>
  <si>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</si>
  <si>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</si>
  <si>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</si>
  <si>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</si>
  <si>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</si>
  <si>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</si>
  <si>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</si>
  <si>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</si>
  <si>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</si>
  <si>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</si>
  <si>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</si>
  <si>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</si>
  <si>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</si>
  <si>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</si>
  <si>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</si>
  <si>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</si>
  <si>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</si>
  <si>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</si>
  <si>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</si>
  <si>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</si>
  <si>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</si>
  <si>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</si>
  <si>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</si>
  <si>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</si>
  <si>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</si>
  <si>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</si>
  <si>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</si>
  <si>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</si>
  <si>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</si>
  <si>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</si>
  <si>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</si>
  <si>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</si>
  <si>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</si>
  <si>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</si>
  <si>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</si>
  <si>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</si>
  <si>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</si>
  <si>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</si>
  <si>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</si>
  <si>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</si>
  <si>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</si>
  <si>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</si>
  <si>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</si>
  <si>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</si>
  <si>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</si>
  <si>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</si>
  <si>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</si>
  <si>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</si>
  <si>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</si>
  <si>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</si>
  <si>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</si>
  <si>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</si>
  <si>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</si>
  <si>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</si>
  <si>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</si>
  <si>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</si>
  <si>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</si>
  <si>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</si>
  <si>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</si>
  <si>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</si>
  <si>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</si>
  <si>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</si>
  <si>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</si>
  <si>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</si>
  <si>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</si>
  <si>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</si>
  <si>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</si>
  <si>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</si>
  <si>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</si>
  <si>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</si>
  <si>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</si>
  <si>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</si>
  <si>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</si>
  <si>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</si>
  <si>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</si>
  <si>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</si>
  <si>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</si>
  <si>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</si>
  <si>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</si>
  <si>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</si>
  <si>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</si>
  <si>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</si>
  <si>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</si>
  <si>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</si>
  <si>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</si>
  <si>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</si>
  <si>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</si>
  <si>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</si>
  <si>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</si>
  <si>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</si>
  <si>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</si>
  <si>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</si>
  <si>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</si>
  <si>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</si>
  <si>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</si>
  <si>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</si>
  <si>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</si>
  <si>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</si>
  <si>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</si>
  <si>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</si>
  <si>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</si>
  <si>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</si>
  <si>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</si>
  <si>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</si>
  <si>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</si>
  <si>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</si>
  <si>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</si>
  <si>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</si>
  <si>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</si>
  <si>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</si>
  <si>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</si>
  <si>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</si>
  <si>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</si>
  <si>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</si>
  <si>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</si>
  <si>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</si>
  <si>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</si>
  <si>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</si>
  <si>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</si>
  <si>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</si>
  <si>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</si>
  <si>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</si>
  <si>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</si>
  <si>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</si>
  <si>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</si>
  <si>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</si>
  <si>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</si>
  <si>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</si>
  <si>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</si>
  <si>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</si>
  <si>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</si>
  <si>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</si>
  <si>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</si>
  <si>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</si>
  <si>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</si>
  <si>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</si>
  <si>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</si>
  <si>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</si>
  <si>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</si>
  <si>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</si>
  <si>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</si>
  <si>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</si>
  <si>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</si>
  <si>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</si>
  <si>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</si>
  <si>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</si>
  <si>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</si>
  <si>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</si>
  <si>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</si>
  <si>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</si>
  <si>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</si>
  <si>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</si>
  <si>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</si>
  <si>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</si>
  <si>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</si>
  <si>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</si>
  <si>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</si>
  <si>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</si>
  <si>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</si>
  <si>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</si>
  <si>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</si>
  <si>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</si>
  <si>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</si>
  <si>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</si>
  <si>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</si>
  <si>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</si>
  <si>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</si>
  <si>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</si>
  <si>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</si>
  <si>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</si>
  <si>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</si>
  <si>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</si>
  <si>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</si>
  <si>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</si>
  <si>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</si>
  <si>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</si>
  <si>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</si>
  <si>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</si>
  <si>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</si>
  <si>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</si>
  <si>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</si>
  <si>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</si>
  <si>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</si>
  <si>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</si>
  <si>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</si>
  <si>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</si>
  <si>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</si>
  <si>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</si>
  <si>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</si>
  <si>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</si>
  <si>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</si>
  <si>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</si>
  <si>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</si>
  <si>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</si>
  <si>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</si>
  <si>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</si>
  <si>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</si>
  <si>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</si>
  <si>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</si>
  <si>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</si>
  <si>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</si>
  <si>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</si>
  <si>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</si>
  <si>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</si>
  <si>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</si>
  <si>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</si>
  <si>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</si>
  <si>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</si>
  <si>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</si>
  <si>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</si>
  <si>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</si>
  <si>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</si>
  <si>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</si>
  <si>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</si>
  <si>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</si>
  <si>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</si>
  <si>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</si>
  <si>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</si>
  <si>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</si>
  <si>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</si>
  <si>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</si>
  <si>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</si>
  <si>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</si>
  <si>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</si>
  <si>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</si>
  <si>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</si>
  <si>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</si>
  <si>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</si>
  <si>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</si>
  <si>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</si>
  <si>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</si>
  <si>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</si>
  <si>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</si>
  <si>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</si>
  <si>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</si>
  <si>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</si>
  <si>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</si>
  <si>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</si>
  <si>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</si>
  <si>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</si>
  <si>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</si>
  <si>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</si>
  <si>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</si>
  <si>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</si>
  <si>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</si>
  <si>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</si>
  <si>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</si>
  <si>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</si>
  <si>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</si>
  <si>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</si>
  <si>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</si>
  <si>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</si>
  <si>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</si>
  <si>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</si>
  <si>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</si>
  <si>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</si>
  <si>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</si>
  <si>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</si>
  <si>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</si>
  <si>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</si>
  <si>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</si>
  <si>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</si>
  <si>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</si>
  <si>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</si>
  <si>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</si>
  <si>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</si>
  <si>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</si>
  <si>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</si>
  <si>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</si>
  <si>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</si>
  <si>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</si>
  <si>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</si>
  <si>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</si>
  <si>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</si>
  <si>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</si>
  <si>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</si>
  <si>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</si>
  <si>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</si>
  <si>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</si>
  <si>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</si>
  <si>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</si>
  <si>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</si>
  <si>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</si>
  <si>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</si>
  <si>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</si>
  <si>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</si>
  <si>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</si>
  <si>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</si>
  <si>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</si>
  <si>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</si>
  <si>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</si>
  <si>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</si>
  <si>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</si>
  <si>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</si>
  <si>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</si>
  <si>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</si>
  <si>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</si>
  <si>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</si>
  <si>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</si>
  <si>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</si>
  <si>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</si>
  <si>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</si>
  <si>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</si>
  <si>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</si>
  <si>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</si>
  <si>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</si>
  <si>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</si>
  <si>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</si>
  <si>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</si>
  <si>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</si>
  <si>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</si>
  <si>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</si>
  <si>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</si>
  <si>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</si>
  <si>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</si>
  <si>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</si>
  <si>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</si>
  <si>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</si>
  <si>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</si>
  <si>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</si>
  <si>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</si>
  <si>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</si>
  <si>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</si>
  <si>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</si>
  <si>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</si>
  <si>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</si>
  <si>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</si>
  <si>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</si>
  <si>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</si>
  <si>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</si>
  <si>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</si>
  <si>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</si>
  <si>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</si>
  <si>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</si>
  <si>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</si>
  <si>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</si>
  <si>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</si>
  <si>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</si>
  <si>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</si>
  <si>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</si>
  <si>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</si>
  <si>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</si>
  <si>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</si>
  <si>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</si>
  <si>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</si>
  <si>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</si>
  <si>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</si>
  <si>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</si>
  <si>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</si>
  <si>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</si>
  <si>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</si>
  <si>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</si>
  <si>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</si>
  <si>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</si>
  <si>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</si>
  <si>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</si>
  <si>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</si>
  <si>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</si>
  <si>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</si>
  <si>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</si>
  <si>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</si>
  <si>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</si>
  <si>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</si>
  <si>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</si>
  <si>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</si>
  <si>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</si>
  <si>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</si>
  <si>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</si>
  <si>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</si>
  <si>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</si>
  <si>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</si>
  <si>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</si>
  <si>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</si>
  <si>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</si>
  <si>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</si>
  <si>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</si>
  <si>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</si>
  <si>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</si>
  <si>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</si>
  <si>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</si>
  <si>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</si>
  <si>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</si>
  <si>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</si>
  <si>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</si>
  <si>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</si>
  <si>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</si>
  <si>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</si>
  <si>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</si>
  <si>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</si>
  <si>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</si>
  <si>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</si>
  <si>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</si>
  <si>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</si>
  <si>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</si>
  <si>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</si>
  <si>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</si>
  <si>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</si>
  <si>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</si>
  <si>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</si>
  <si>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</si>
  <si>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</si>
  <si>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</si>
  <si>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</si>
  <si>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</si>
  <si>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</si>
  <si>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</si>
  <si>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</si>
  <si>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</si>
  <si>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</si>
  <si>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</si>
  <si>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</si>
  <si>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</si>
  <si>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</si>
  <si>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</si>
  <si>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</si>
  <si>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</si>
  <si>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</si>
  <si>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</si>
  <si>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</si>
  <si>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</si>
  <si>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</si>
  <si>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</si>
  <si>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</si>
  <si>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</si>
  <si>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</si>
  <si>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</si>
  <si>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</si>
  <si>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</si>
  <si>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</si>
  <si>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</si>
  <si>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</si>
  <si>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</si>
  <si>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</si>
  <si>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</si>
  <si>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</si>
  <si>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</si>
  <si>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</si>
  <si>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</si>
  <si>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</si>
  <si>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</si>
  <si>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</si>
  <si>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</si>
  <si>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</si>
  <si>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</si>
  <si>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</si>
  <si>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</si>
  <si>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</si>
  <si>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</si>
  <si>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</si>
  <si>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</si>
  <si>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</si>
  <si>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</si>
  <si>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</si>
  <si>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</si>
  <si>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</si>
  <si>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</si>
  <si>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</si>
  <si>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</si>
  <si>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</si>
  <si>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</si>
  <si>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</si>
  <si>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</si>
  <si>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</si>
  <si>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</si>
  <si>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</si>
  <si>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</si>
  <si>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</si>
  <si>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</si>
  <si>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</si>
  <si>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</si>
  <si>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</si>
  <si>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</si>
  <si>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</si>
  <si>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</si>
  <si>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</si>
  <si>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</si>
  <si>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</si>
  <si>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</si>
  <si>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</si>
  <si>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</si>
  <si>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</si>
  <si>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</si>
  <si>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</si>
  <si>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</si>
  <si>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</si>
  <si>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</si>
  <si>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</si>
  <si>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</si>
  <si>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</si>
  <si>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</si>
  <si>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</si>
  <si>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</si>
  <si>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</si>
  <si>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</si>
  <si>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</si>
  <si>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</si>
  <si>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</si>
  <si>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</si>
  <si>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</si>
  <si>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</si>
  <si>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</si>
  <si>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</si>
  <si>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</si>
  <si>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</si>
  <si>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</si>
  <si>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</si>
  <si>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</si>
  <si>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</si>
  <si>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</si>
  <si>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</si>
  <si>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</si>
  <si>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</si>
  <si>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</si>
  <si>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</si>
  <si>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</si>
  <si>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</si>
  <si>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</si>
  <si>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</si>
  <si>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</si>
  <si>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</si>
  <si>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</si>
  <si>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</si>
  <si>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</si>
  <si>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</si>
  <si>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</si>
  <si>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</si>
  <si>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</si>
  <si>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</si>
  <si>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</si>
  <si>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</si>
  <si>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</si>
  <si>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</si>
  <si>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</si>
  <si>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</si>
  <si>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</si>
  <si>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</si>
  <si>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</si>
  <si>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</si>
  <si>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</si>
  <si>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</si>
  <si>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</si>
  <si>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</si>
  <si>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</si>
  <si>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</si>
  <si>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</si>
  <si>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</si>
  <si>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</si>
  <si>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</si>
  <si>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</si>
  <si>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</si>
  <si>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</si>
  <si>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</si>
  <si>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</si>
  <si>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</si>
  <si>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</si>
  <si>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</si>
  <si>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</si>
  <si>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</si>
  <si>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</si>
  <si>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</si>
  <si>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</si>
  <si>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</si>
  <si>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</si>
  <si>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</si>
  <si>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</si>
  <si>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</si>
  <si>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</si>
  <si>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</si>
  <si>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</si>
  <si>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</si>
  <si>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</si>
  <si>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</si>
  <si>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</si>
  <si>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</si>
  <si>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</si>
  <si>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</si>
  <si>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</si>
  <si>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</si>
  <si>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</si>
  <si>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</si>
  <si>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</si>
  <si>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</si>
  <si>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</si>
  <si>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</si>
  <si>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</si>
  <si>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</si>
  <si>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</si>
  <si>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</si>
  <si>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</si>
  <si>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</si>
  <si>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</si>
  <si>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</si>
  <si>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</si>
  <si>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</si>
  <si>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</si>
  <si>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</si>
  <si>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</si>
  <si>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</si>
  <si>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</si>
  <si>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</si>
  <si>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</si>
  <si>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</si>
  <si>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</si>
  <si>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</si>
  <si>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</si>
  <si>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</si>
  <si>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</si>
  <si>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</si>
  <si>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</si>
  <si>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</si>
  <si>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</si>
  <si>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</si>
  <si>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</si>
  <si>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</si>
  <si>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</si>
  <si>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</si>
  <si>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</si>
  <si>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</si>
  <si>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</si>
  <si>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</si>
  <si>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</si>
  <si>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</si>
  <si>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</si>
  <si>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</si>
  <si>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</si>
  <si>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</si>
  <si>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</si>
  <si>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</si>
  <si>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</si>
  <si>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</si>
  <si>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</si>
  <si>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</si>
  <si>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</si>
  <si>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</si>
  <si>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</si>
  <si>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</si>
  <si>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</si>
  <si>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</si>
  <si>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</si>
  <si>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</si>
  <si>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</si>
  <si>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</si>
  <si>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</si>
  <si>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</si>
  <si>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</si>
  <si>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</si>
  <si>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</si>
  <si>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</si>
  <si>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</si>
  <si>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</si>
  <si>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</si>
  <si>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</si>
  <si>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</si>
  <si>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</si>
  <si>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</si>
  <si>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</si>
  <si>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</si>
  <si>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</si>
  <si>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</si>
  <si>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</si>
  <si>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</si>
  <si>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</si>
  <si>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</si>
  <si>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</si>
  <si>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</si>
  <si>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</si>
  <si>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</si>
  <si>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</si>
  <si>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</si>
  <si>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</si>
  <si>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</si>
  <si>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</si>
  <si>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</si>
  <si>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</si>
  <si>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</si>
  <si>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</si>
  <si>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</si>
  <si>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</si>
  <si>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</si>
  <si>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</si>
  <si>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</si>
  <si>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</si>
  <si>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</si>
  <si>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</si>
  <si>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</si>
  <si>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</si>
  <si>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</si>
  <si>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</si>
  <si>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</si>
  <si>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</si>
  <si>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</si>
  <si>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</si>
  <si>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</si>
  <si>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</si>
  <si>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</si>
  <si>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</si>
  <si>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</si>
  <si>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</si>
  <si>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</si>
  <si>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</si>
  <si>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</si>
  <si>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</si>
  <si>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</si>
  <si>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</si>
  <si>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</si>
  <si>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</si>
  <si>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</si>
  <si>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</si>
  <si>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</si>
  <si>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</si>
  <si>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</si>
  <si>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</si>
  <si>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</si>
  <si>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</si>
  <si>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</si>
  <si>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</si>
  <si>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</si>
  <si>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</si>
  <si>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</si>
  <si>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</si>
  <si>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</si>
  <si>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</si>
  <si>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</si>
  <si>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</si>
  <si>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</si>
  <si>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</si>
  <si>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</si>
  <si>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</si>
  <si>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</si>
  <si>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</si>
  <si>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</si>
  <si>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</si>
  <si>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</si>
  <si>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</si>
  <si>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</si>
  <si>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</si>
  <si>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</si>
  <si>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</si>
  <si>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</si>
  <si>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</si>
  <si>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</si>
  <si>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</si>
  <si>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</si>
  <si>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</si>
  <si>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</si>
  <si>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</si>
  <si>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</si>
  <si>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</si>
  <si>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</si>
  <si>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</si>
  <si>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</si>
  <si>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</si>
  <si>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</si>
  <si>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</si>
  <si>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</si>
  <si>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</si>
  <si>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</si>
  <si>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</si>
  <si>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</si>
  <si>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</si>
  <si>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</si>
  <si>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</si>
  <si>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</si>
  <si>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</si>
  <si>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</si>
  <si>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</si>
  <si>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</si>
  <si>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</si>
  <si>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</si>
  <si>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</si>
  <si>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</si>
  <si>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</si>
  <si>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</si>
  <si>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</si>
  <si>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</si>
  <si>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</si>
  <si>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</si>
  <si>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</si>
  <si>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</si>
  <si>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</si>
  <si>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</si>
  <si>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</si>
  <si>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</si>
  <si>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</si>
  <si>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</si>
  <si>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</si>
  <si>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</si>
  <si>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</si>
  <si>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</si>
  <si>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</si>
  <si>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</si>
  <si>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</si>
  <si>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</si>
  <si>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</si>
  <si>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</si>
  <si>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</si>
  <si>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</si>
  <si>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</si>
  <si>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</si>
  <si>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</si>
  <si>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</si>
  <si>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</si>
  <si>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</si>
  <si>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</si>
  <si>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</si>
  <si>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</si>
  <si>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</si>
  <si>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</si>
  <si>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</si>
  <si>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</si>
  <si>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</si>
  <si>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</si>
  <si>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</si>
  <si>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</si>
  <si>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</si>
  <si>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</si>
  <si>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</si>
  <si>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</si>
  <si>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</si>
  <si>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</si>
  <si>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</si>
  <si>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</si>
  <si>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</si>
  <si>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</si>
  <si>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</si>
  <si>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</si>
  <si>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</si>
  <si>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</si>
  <si>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</si>
  <si>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</si>
  <si>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</si>
  <si>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</si>
  <si>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</si>
  <si>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</si>
  <si>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</si>
  <si>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</si>
  <si>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</si>
  <si>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</si>
  <si>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</si>
  <si>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</si>
  <si>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</si>
  <si>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</si>
  <si>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</si>
  <si>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</si>
  <si>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</si>
  <si>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</si>
  <si>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</si>
  <si>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</si>
  <si>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</si>
  <si>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</si>
  <si>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</si>
  <si>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</si>
  <si>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</si>
  <si>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</si>
  <si>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</si>
  <si>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</si>
  <si>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</si>
  <si>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</si>
  <si>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</si>
  <si>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</si>
  <si>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</si>
  <si>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</si>
  <si>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</si>
  <si>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</si>
  <si>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</si>
  <si>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</si>
  <si>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</si>
  <si>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</si>
  <si>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</si>
  <si>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</si>
  <si>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</si>
  <si>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</si>
  <si>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</si>
  <si>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</si>
  <si>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</si>
  <si>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</si>
  <si>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</si>
  <si>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</si>
  <si>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</si>
  <si>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</si>
  <si>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</si>
  <si>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</si>
  <si>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</si>
  <si>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</si>
  <si>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</si>
  <si>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</si>
  <si>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</si>
  <si>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</si>
  <si>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</si>
  <si>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</si>
  <si>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</si>
  <si>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</si>
  <si>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</si>
  <si>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</si>
  <si>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</si>
  <si>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</si>
  <si>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</si>
  <si>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</si>
  <si>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</si>
  <si>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</si>
  <si>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</si>
  <si>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</si>
  <si>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</si>
  <si>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</si>
  <si>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</si>
  <si>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</si>
  <si>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</si>
  <si>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</si>
  <si>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</si>
  <si>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</si>
  <si>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</si>
  <si>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</si>
  <si>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</si>
  <si>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</si>
  <si>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</si>
  <si>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</si>
  <si>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</si>
  <si>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</si>
  <si>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</si>
  <si>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</si>
  <si>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</si>
  <si>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</si>
  <si>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</si>
  <si>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</si>
  <si>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</si>
  <si>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</si>
  <si>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</si>
  <si>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</si>
  <si>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</si>
  <si>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</si>
  <si>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</si>
  <si>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</si>
  <si>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</si>
  <si>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</si>
  <si>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</si>
  <si>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</si>
  <si>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</si>
  <si>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</si>
  <si>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</si>
  <si>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</si>
  <si>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</si>
  <si>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</si>
  <si>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</si>
  <si>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</si>
  <si>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</si>
  <si>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</si>
  <si>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</si>
  <si>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</si>
  <si>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</si>
  <si>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</si>
  <si>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</si>
  <si>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</si>
  <si>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</si>
  <si>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</si>
  <si>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</si>
  <si>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</si>
  <si>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</si>
  <si>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</si>
  <si>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</si>
  <si>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</si>
  <si>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</si>
  <si>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</si>
  <si>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</si>
  <si>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</si>
  <si>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</si>
  <si>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</si>
  <si>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</si>
  <si>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</si>
  <si>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</si>
  <si>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</si>
  <si>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</si>
  <si>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</si>
  <si>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</si>
  <si>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</si>
  <si>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</si>
  <si>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</si>
  <si>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</si>
  <si>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</si>
  <si>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</si>
  <si>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</si>
  <si>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</si>
  <si>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</si>
  <si>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</si>
  <si>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</si>
  <si>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</si>
  <si>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</si>
  <si>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</si>
  <si>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</si>
  <si>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</si>
  <si>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</si>
  <si>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</si>
  <si>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</si>
  <si>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</si>
  <si>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</si>
  <si>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</si>
  <si>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</si>
  <si>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</si>
  <si>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</si>
  <si>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</si>
  <si>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</si>
  <si>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</si>
  <si>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</si>
  <si>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</si>
  <si>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</si>
  <si>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</si>
  <si>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</si>
  <si>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</si>
  <si>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</si>
  <si>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</si>
  <si>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</si>
  <si>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</si>
  <si>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</si>
  <si>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</si>
  <si>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</si>
  <si>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</si>
  <si>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</si>
  <si>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</si>
  <si>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</si>
  <si>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</si>
  <si>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</si>
  <si>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</si>
  <si>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</si>
  <si>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</si>
  <si>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</si>
  <si>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</si>
  <si>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</si>
  <si>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</si>
  <si>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</si>
  <si>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</si>
  <si>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</si>
  <si>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</si>
  <si>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</si>
  <si>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</si>
  <si>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</si>
  <si>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</si>
  <si>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</si>
  <si>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</si>
  <si>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</si>
  <si>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</si>
  <si>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</si>
  <si>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</si>
  <si>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</si>
  <si>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</si>
  <si>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</si>
  <si>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</si>
  <si>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</si>
  <si>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</si>
  <si>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</si>
  <si>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</si>
  <si>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</si>
  <si>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</si>
  <si>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</si>
  <si>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</si>
  <si>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</si>
  <si>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</si>
  <si>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</si>
  <si>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</si>
  <si>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</si>
  <si>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</si>
  <si>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</si>
  <si>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</si>
  <si>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</si>
  <si>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</si>
  <si>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</si>
  <si>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</si>
  <si>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</si>
  <si>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</si>
  <si>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</si>
  <si>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</si>
  <si>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</si>
  <si>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</si>
  <si>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</si>
  <si>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</si>
  <si>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</si>
  <si>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</si>
  <si>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</si>
  <si>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</si>
  <si>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</si>
  <si>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</si>
  <si>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</si>
  <si>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</si>
  <si>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</si>
  <si>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</si>
  <si>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</si>
  <si>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</si>
  <si>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</si>
  <si>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</si>
  <si>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</si>
  <si>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</si>
  <si>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</si>
  <si>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</si>
  <si>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</si>
  <si>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</si>
  <si>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</si>
  <si>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</si>
  <si>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</si>
  <si>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</si>
  <si>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</si>
  <si>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</si>
  <si>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</si>
  <si>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</si>
  <si>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</si>
  <si>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</si>
  <si>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</si>
  <si>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</si>
  <si>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</si>
  <si>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</si>
  <si>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</si>
  <si>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</si>
  <si>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</si>
  <si>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</si>
  <si>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</si>
  <si>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</si>
  <si>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</si>
  <si>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</si>
  <si>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</si>
  <si>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</si>
  <si>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</si>
  <si>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</si>
  <si>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</si>
  <si>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</si>
  <si>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</si>
  <si>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</si>
  <si>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</si>
  <si>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</si>
  <si>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</si>
  <si>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</si>
  <si>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</si>
  <si>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</si>
  <si>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</si>
  <si>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</si>
  <si>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</si>
  <si>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</si>
  <si>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</si>
  <si>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</si>
  <si>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</si>
  <si>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</si>
  <si>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</si>
  <si>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</si>
  <si>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</si>
  <si>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</si>
  <si>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</si>
  <si>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</si>
  <si>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</si>
  <si>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</si>
  <si>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</si>
  <si>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</si>
  <si>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</si>
  <si>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</si>
  <si>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</si>
  <si>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</si>
  <si>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</si>
  <si>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</si>
  <si>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</si>
  <si>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</si>
  <si>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</si>
  <si>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</si>
  <si>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</si>
  <si>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</si>
  <si>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</si>
  <si>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</si>
  <si>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</si>
  <si>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</si>
  <si>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</si>
  <si>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</si>
  <si>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</si>
  <si>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</si>
  <si>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</si>
  <si>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</si>
  <si>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</si>
  <si>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</si>
  <si>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</si>
  <si>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</si>
  <si>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</si>
  <si>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</si>
  <si>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</si>
  <si>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</si>
  <si>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</si>
  <si>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</si>
  <si>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</si>
  <si>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</si>
  <si>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</si>
  <si>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</si>
  <si>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</si>
  <si>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</si>
  <si>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</si>
  <si>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</si>
  <si>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</si>
  <si>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</si>
  <si>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</si>
  <si>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</si>
  <si>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</si>
  <si>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</si>
  <si>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</si>
  <si>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</si>
  <si>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</si>
  <si>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</si>
  <si>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</si>
  <si>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</si>
  <si>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</si>
  <si>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</si>
  <si>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</si>
  <si>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</si>
  <si>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</si>
  <si>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</si>
  <si>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</si>
  <si>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</si>
  <si>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</si>
  <si>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</si>
  <si>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</si>
  <si>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</si>
  <si>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</si>
  <si>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</si>
  <si>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</si>
  <si>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</si>
  <si>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</si>
  <si>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</si>
  <si>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</si>
  <si>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</si>
  <si>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</si>
  <si>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</si>
  <si>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</si>
  <si>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</si>
  <si>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</si>
  <si>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</si>
  <si>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</si>
  <si>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</si>
  <si>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</si>
  <si>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</si>
  <si>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</si>
  <si>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</si>
  <si>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</si>
  <si>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</si>
  <si>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</si>
  <si>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</si>
  <si>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</si>
  <si>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</si>
  <si>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</si>
  <si>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</si>
  <si>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</si>
  <si>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</si>
  <si>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</si>
  <si>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</si>
  <si>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</si>
  <si>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</si>
  <si>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</si>
  <si>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</si>
  <si>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</si>
  <si>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</si>
  <si>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</si>
  <si>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</si>
  <si>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</si>
  <si>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</si>
  <si>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</si>
  <si>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</si>
  <si>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</si>
  <si>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</si>
  <si>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</si>
  <si>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</si>
  <si>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</si>
  <si>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</si>
  <si>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</si>
  <si>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</si>
  <si>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</si>
  <si>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</si>
  <si>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</si>
  <si>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</si>
  <si>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</si>
  <si>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</si>
  <si>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</si>
  <si>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</si>
  <si>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</si>
  <si>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</si>
  <si>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</si>
  <si>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</si>
  <si>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</si>
  <si>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</si>
  <si>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</si>
  <si>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</si>
  <si>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</si>
  <si>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</si>
  <si>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</si>
  <si>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</si>
  <si>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</si>
  <si>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</si>
  <si>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</si>
  <si>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</si>
  <si>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</si>
  <si>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</si>
  <si>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</si>
  <si>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</si>
  <si>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</si>
  <si>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</si>
  <si>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</si>
  <si>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</si>
  <si>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</si>
  <si>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</si>
  <si>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</si>
  <si>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</si>
  <si>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</si>
  <si>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</si>
  <si>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</si>
  <si>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</si>
  <si>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</si>
  <si>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</si>
  <si>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</si>
  <si>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</si>
  <si>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</si>
  <si>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</si>
  <si>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</si>
  <si>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</si>
  <si>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</si>
  <si>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</si>
  <si>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</si>
  <si>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</si>
  <si>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</si>
  <si>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</si>
  <si>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</si>
  <si>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</si>
  <si>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</si>
  <si>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</si>
  <si>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</si>
  <si>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</si>
  <si>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</si>
  <si>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</si>
  <si>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</si>
  <si>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</si>
  <si>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</si>
  <si>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</si>
  <si>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</si>
  <si>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</si>
  <si>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</si>
  <si>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</si>
  <si>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</si>
  <si>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</si>
  <si>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</si>
  <si>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</si>
  <si>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</si>
  <si>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</si>
  <si>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</si>
  <si>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</si>
  <si>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</si>
  <si>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</si>
  <si>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</si>
  <si>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</si>
  <si>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</si>
  <si>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</si>
  <si>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</si>
  <si>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</si>
  <si>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</si>
  <si>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</si>
  <si>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</si>
  <si>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</si>
  <si>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</si>
  <si>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</si>
  <si>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</si>
  <si>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</si>
  <si>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</si>
  <si>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</si>
  <si>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</si>
  <si>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</si>
  <si>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</si>
  <si>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</si>
  <si>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</si>
  <si>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</si>
  <si>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</si>
  <si>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</si>
  <si>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</si>
  <si>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</si>
  <si>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</si>
  <si>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</si>
  <si>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</si>
  <si>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</si>
  <si>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</si>
  <si>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</si>
  <si>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</si>
  <si>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</si>
  <si>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</si>
  <si>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</si>
  <si>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</si>
  <si>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</si>
  <si>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</si>
  <si>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</si>
  <si>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</si>
  <si>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</si>
  <si>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</si>
  <si>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</si>
  <si>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</si>
  <si>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</si>
  <si>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</si>
  <si>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</si>
  <si>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</si>
  <si>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</si>
  <si>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</si>
  <si>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</si>
  <si>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</si>
  <si>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</si>
  <si>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</si>
  <si>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</si>
  <si>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</si>
  <si>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</si>
  <si>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</si>
  <si>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</si>
  <si>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</si>
  <si>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</si>
  <si>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</si>
  <si>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</si>
  <si>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</si>
  <si>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</si>
  <si>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</si>
  <si>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</si>
  <si>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</si>
  <si>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</si>
  <si>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</si>
  <si>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</si>
  <si>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</si>
  <si>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</si>
  <si>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</si>
  <si>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</si>
  <si>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</si>
  <si>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</si>
  <si>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</si>
  <si>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</si>
  <si>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</si>
  <si>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</si>
  <si>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</si>
  <si>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</si>
  <si>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</si>
  <si>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</si>
  <si>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</si>
  <si>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</si>
  <si>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</si>
  <si>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</si>
  <si>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</si>
  <si>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</si>
  <si>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</si>
  <si>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</si>
  <si>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</si>
  <si>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</si>
  <si>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</si>
  <si>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</si>
  <si>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</si>
  <si>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</si>
  <si>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</si>
  <si>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</si>
  <si>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</si>
  <si>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</si>
  <si>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</si>
  <si>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</si>
  <si>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</si>
  <si>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</si>
  <si>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</si>
  <si>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</si>
  <si>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</si>
  <si>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</si>
  <si>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</si>
  <si>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</si>
  <si>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</si>
  <si>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</si>
  <si>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</si>
  <si>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</si>
  <si>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</si>
  <si>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</si>
  <si>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</si>
  <si>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</si>
  <si>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</si>
  <si>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</si>
  <si>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</si>
  <si>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</si>
  <si>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</si>
  <si>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</si>
  <si>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</si>
  <si>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</si>
  <si>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</si>
  <si>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</si>
  <si>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</si>
  <si>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</si>
  <si>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</si>
  <si>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</si>
  <si>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</si>
  <si>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</si>
  <si>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</si>
  <si>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</si>
  <si>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</si>
  <si>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</si>
  <si>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</si>
  <si>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</si>
  <si>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</si>
  <si>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</si>
  <si>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</si>
  <si>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</si>
  <si>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</si>
  <si>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</si>
  <si>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</si>
  <si>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</si>
  <si>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</si>
  <si>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</si>
  <si>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</si>
  <si>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</si>
  <si>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</si>
  <si>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</si>
  <si>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</si>
  <si>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</si>
  <si>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</si>
  <si>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</si>
  <si>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</si>
  <si>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</si>
  <si>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</si>
  <si>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</si>
  <si>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</si>
  <si>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</si>
  <si>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</si>
  <si>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</si>
  <si>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</si>
  <si>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</si>
  <si>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</si>
  <si>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</si>
  <si>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</si>
  <si>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</si>
  <si>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</si>
  <si>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</si>
  <si>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</si>
  <si>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</si>
  <si>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</si>
  <si>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</si>
  <si>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</si>
  <si>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</si>
  <si>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</si>
  <si>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</si>
  <si>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</si>
  <si>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</si>
  <si>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</si>
  <si>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</si>
  <si>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</si>
  <si>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</si>
  <si>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</si>
  <si>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</si>
  <si>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</si>
  <si>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</si>
  <si>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</si>
  <si>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</si>
  <si>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</si>
  <si>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</si>
  <si>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</si>
  <si>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</si>
  <si>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</si>
  <si>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</si>
  <si>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</si>
  <si>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</si>
  <si>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</si>
  <si>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</si>
  <si>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</si>
  <si>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</si>
  <si>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</si>
  <si>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</si>
  <si>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</si>
  <si>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</si>
  <si>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</si>
  <si>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</si>
  <si>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</si>
  <si>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</si>
  <si>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</si>
  <si>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</si>
  <si>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</si>
  <si>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</si>
  <si>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</si>
  <si>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</si>
  <si>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</si>
  <si>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</si>
  <si>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</si>
  <si>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</si>
  <si>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</si>
  <si>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</si>
  <si>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</si>
  <si>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</si>
  <si>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</si>
  <si>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</si>
  <si>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</si>
  <si>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</si>
  <si>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</si>
  <si>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</si>
  <si>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</si>
  <si>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</si>
  <si>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</si>
  <si>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</si>
  <si>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</si>
  <si>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</si>
  <si>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</si>
  <si>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</si>
  <si>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</si>
  <si>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</si>
  <si>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</si>
  <si>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</si>
  <si>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</si>
  <si>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</si>
  <si>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</si>
  <si>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</si>
  <si>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</si>
  <si>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</si>
  <si>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</si>
  <si>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</si>
  <si>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</si>
  <si>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</si>
  <si>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</si>
  <si>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</si>
  <si>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</si>
  <si>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</si>
  <si>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</si>
  <si>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</si>
  <si>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</si>
  <si>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</si>
  <si>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</si>
  <si>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</si>
  <si>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</si>
  <si>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</si>
  <si>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</si>
  <si>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</si>
  <si>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</si>
  <si>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</si>
  <si>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</si>
  <si>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</si>
  <si>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</si>
  <si>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</si>
  <si>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</si>
  <si>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</si>
  <si>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</si>
  <si>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</si>
  <si>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</si>
  <si>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</si>
  <si>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</si>
  <si>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</si>
  <si>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</si>
  <si>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</si>
  <si>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</si>
  <si>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</si>
  <si>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</si>
  <si>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</si>
  <si>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</si>
  <si>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</si>
  <si>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</si>
  <si>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</si>
  <si>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</si>
  <si>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</si>
  <si>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</si>
  <si>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</si>
  <si>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</si>
  <si>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</si>
  <si>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</si>
  <si>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</si>
  <si>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</si>
  <si>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</si>
  <si>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</si>
  <si>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</si>
  <si>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</si>
  <si>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</si>
  <si>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</si>
  <si>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</si>
  <si>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</si>
  <si>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</si>
  <si>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</si>
  <si>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</si>
  <si>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</si>
  <si>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</si>
  <si>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</si>
  <si>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</si>
  <si>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</si>
  <si>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</si>
  <si>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</si>
  <si>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</si>
  <si>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</si>
  <si>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</si>
  <si>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</si>
  <si>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</si>
  <si>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</si>
  <si>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</si>
  <si>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</si>
  <si>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</si>
  <si>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</si>
  <si>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</si>
  <si>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</si>
  <si>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</si>
  <si>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</si>
  <si>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</si>
  <si>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</si>
  <si>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</si>
  <si>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</si>
  <si>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</si>
  <si>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</si>
  <si>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</si>
  <si>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</si>
  <si>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</si>
  <si>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</si>
  <si>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</si>
  <si>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</si>
  <si>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</si>
  <si>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</si>
  <si>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</si>
  <si>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</si>
  <si>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</si>
  <si>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</si>
  <si>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</si>
  <si>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</si>
  <si>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</si>
  <si>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</si>
  <si>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</si>
  <si>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</si>
  <si>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</si>
  <si>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</si>
  <si>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</si>
  <si>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</si>
  <si>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</si>
  <si>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</si>
  <si>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</si>
  <si>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</si>
  <si>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</si>
  <si>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</si>
  <si>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</si>
  <si>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</si>
  <si>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</si>
  <si>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</si>
  <si>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</si>
  <si>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</si>
  <si>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</si>
  <si>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</si>
  <si>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</si>
  <si>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</si>
  <si>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</si>
  <si>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</si>
  <si>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</si>
  <si>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</si>
  <si>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</si>
  <si>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</si>
  <si>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</si>
  <si>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</si>
  <si>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</si>
  <si>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</si>
  <si>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</si>
  <si>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</si>
  <si>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</si>
  <si>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</si>
  <si>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</si>
  <si>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</si>
  <si>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</si>
  <si>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</si>
  <si>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</si>
  <si>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</si>
  <si>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</si>
  <si>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</si>
  <si>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</si>
  <si>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</si>
  <si>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</si>
  <si>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</si>
  <si>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</si>
  <si>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</si>
  <si>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</si>
  <si>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</si>
  <si>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</si>
  <si>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</si>
  <si>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</si>
  <si>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</si>
  <si>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</si>
  <si>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</si>
  <si>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</si>
  <si>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</si>
  <si>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</si>
  <si>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</si>
  <si>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</si>
  <si>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</si>
  <si>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</si>
  <si>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</si>
  <si>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</si>
  <si>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</si>
  <si>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</si>
  <si>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</si>
  <si>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</si>
  <si>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</si>
  <si>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</si>
  <si>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</si>
  <si>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</si>
  <si>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</si>
  <si>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</si>
  <si>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</si>
  <si>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</si>
  <si>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</si>
  <si>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</si>
  <si>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</si>
  <si>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</si>
  <si>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</si>
  <si>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</si>
  <si>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</si>
  <si>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</si>
  <si>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</si>
  <si>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</si>
  <si>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</si>
  <si>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</si>
  <si>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</si>
  <si>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</si>
  <si>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</si>
  <si>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</si>
  <si>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</si>
  <si>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</si>
  <si>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</si>
  <si>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</si>
  <si>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</si>
  <si>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</si>
  <si>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</si>
  <si>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</si>
  <si>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</si>
  <si>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</si>
  <si>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</si>
  <si>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</si>
  <si>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</si>
  <si>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</si>
  <si>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</si>
  <si>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</si>
  <si>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</si>
  <si>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</si>
  <si>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</si>
  <si>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</si>
  <si>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</si>
  <si>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</si>
  <si>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</si>
  <si>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</si>
  <si>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</si>
  <si>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</si>
  <si>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</si>
  <si>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</si>
  <si>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</si>
  <si>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</si>
  <si>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</si>
  <si>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</si>
  <si>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</si>
  <si>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</si>
  <si>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</si>
  <si>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</si>
  <si>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</si>
  <si>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</si>
  <si>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</si>
  <si>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</si>
  <si>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</si>
  <si>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</si>
  <si>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</si>
  <si>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</si>
  <si>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</si>
  <si>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</si>
  <si>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</si>
  <si>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</si>
  <si>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</si>
  <si>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</si>
  <si>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</si>
  <si>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</si>
  <si>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</si>
  <si>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</si>
  <si>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</si>
  <si>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</si>
  <si>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</si>
  <si>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</si>
  <si>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</si>
  <si>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</si>
  <si>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</si>
  <si>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</si>
  <si>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</si>
  <si>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</si>
  <si>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</si>
  <si>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</si>
  <si>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</si>
  <si>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</si>
  <si>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</si>
  <si>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</si>
  <si>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</si>
  <si>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</si>
  <si>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</si>
  <si>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</si>
  <si>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</si>
  <si>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</si>
  <si>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</si>
  <si>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</si>
  <si>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</si>
  <si>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</si>
  <si>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</si>
  <si>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</si>
  <si>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</si>
  <si>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</si>
  <si>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</si>
  <si>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</si>
  <si>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</si>
  <si>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</si>
  <si>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</si>
  <si>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</si>
  <si>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</si>
  <si>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</si>
  <si>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</si>
  <si>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</si>
  <si>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</si>
  <si>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</si>
  <si>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</si>
  <si>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</si>
  <si>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</si>
  <si>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</si>
  <si>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</si>
  <si>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</si>
  <si>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</si>
  <si>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</si>
  <si>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</si>
  <si>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</si>
  <si>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</si>
  <si>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</si>
  <si>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</si>
  <si>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</si>
  <si>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</si>
  <si>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</si>
  <si>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</si>
  <si>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</si>
  <si>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</si>
  <si>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</si>
  <si>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</si>
  <si>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</si>
  <si>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</si>
  <si>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</si>
  <si>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</si>
  <si>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</si>
  <si>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</si>
  <si>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</si>
  <si>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</si>
  <si>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</si>
  <si>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</si>
  <si>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</si>
  <si>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</si>
  <si>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</si>
  <si>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</si>
  <si>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</si>
  <si>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</si>
  <si>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</si>
  <si>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</si>
  <si>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</si>
  <si>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</si>
  <si>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</si>
  <si>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</si>
  <si>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</si>
  <si>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</si>
  <si>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</si>
  <si>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</si>
  <si>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</si>
  <si>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</si>
  <si>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</si>
  <si>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</si>
  <si>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</si>
  <si>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</si>
  <si>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</si>
  <si>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</si>
  <si>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</si>
  <si>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</si>
  <si>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</si>
  <si>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</si>
  <si>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</si>
  <si>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</si>
  <si>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</si>
  <si>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</si>
  <si>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</si>
  <si>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</si>
  <si>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</si>
  <si>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</si>
  <si>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</si>
  <si>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</si>
  <si>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</si>
  <si>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</si>
  <si>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</si>
  <si>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</si>
  <si>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</si>
  <si>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</si>
  <si>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</si>
  <si>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</si>
  <si>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</si>
  <si>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</si>
  <si>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</si>
  <si>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</si>
  <si>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</si>
  <si>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</si>
  <si>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</si>
  <si>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</si>
  <si>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</si>
  <si>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</si>
  <si>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</si>
  <si>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</si>
  <si>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</si>
  <si>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</si>
  <si>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</si>
  <si>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</si>
  <si>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</si>
  <si>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</si>
  <si>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</si>
  <si>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</si>
  <si>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</si>
  <si>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</si>
  <si>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</si>
  <si>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</si>
  <si>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</si>
  <si>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</si>
  <si>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</si>
  <si>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</si>
  <si>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</si>
  <si>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</si>
  <si>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</si>
  <si>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</si>
  <si>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</si>
  <si>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</si>
  <si>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</si>
  <si>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</si>
  <si>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</si>
  <si>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</si>
  <si>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</si>
  <si>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</si>
  <si>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</si>
  <si>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</si>
  <si>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</si>
  <si>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</si>
  <si>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</si>
  <si>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</si>
  <si>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</si>
  <si>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</si>
  <si>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</si>
  <si>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</si>
  <si>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</si>
  <si>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</si>
  <si>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</si>
  <si>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</si>
  <si>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</si>
  <si>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</si>
  <si>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</si>
  <si>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</si>
  <si>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</si>
  <si>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</si>
  <si>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</si>
  <si>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</si>
  <si>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</si>
  <si>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</si>
  <si>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</si>
  <si>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</si>
  <si>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</si>
  <si>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</si>
  <si>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</si>
  <si>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</si>
  <si>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</si>
  <si>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</si>
  <si>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</si>
  <si>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</si>
  <si>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</si>
  <si>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</si>
  <si>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</si>
  <si>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</si>
  <si>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</si>
  <si>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</si>
  <si>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</si>
  <si>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</si>
  <si>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</si>
  <si>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</si>
  <si>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</si>
  <si>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</si>
  <si>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</si>
  <si>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</si>
  <si>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</si>
  <si>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</si>
  <si>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</si>
  <si>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</si>
  <si>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</si>
  <si>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</si>
  <si>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</si>
  <si>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</si>
  <si>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</si>
  <si>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</si>
  <si>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</si>
  <si>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</si>
  <si>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</si>
  <si>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</si>
  <si>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</si>
  <si>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</si>
  <si>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</si>
  <si>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</si>
  <si>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</si>
  <si>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</si>
  <si>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</si>
  <si>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</si>
  <si>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</si>
  <si>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</si>
  <si>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</si>
  <si>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</si>
  <si>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</si>
  <si>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</si>
  <si>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</si>
  <si>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</si>
  <si>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</si>
  <si>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</si>
  <si>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</si>
  <si>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</si>
  <si>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</si>
  <si>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</si>
  <si>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</si>
  <si>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</si>
  <si>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</si>
  <si>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</si>
  <si>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</si>
  <si>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</si>
  <si>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</si>
  <si>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</si>
  <si>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</si>
  <si>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</si>
  <si>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</si>
  <si>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</si>
  <si>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</si>
  <si>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</si>
  <si>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</si>
  <si>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</si>
  <si>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</si>
  <si>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</si>
  <si>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</si>
  <si>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</si>
  <si>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</si>
  <si>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</si>
  <si>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</si>
  <si>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</si>
  <si>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</si>
  <si>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</si>
  <si>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</si>
  <si>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</si>
  <si>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</si>
  <si>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</si>
  <si>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</si>
  <si>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</si>
  <si>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</si>
  <si>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</si>
  <si>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</si>
  <si>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</si>
  <si>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</si>
  <si>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</si>
  <si>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</si>
  <si>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</si>
  <si>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</si>
  <si>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</si>
  <si>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</si>
  <si>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</si>
  <si>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</si>
  <si>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</si>
  <si>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</si>
  <si>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</si>
  <si>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</si>
  <si>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</si>
  <si>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</si>
  <si>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</si>
  <si>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</si>
  <si>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</si>
  <si>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</si>
  <si>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</si>
  <si>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</si>
  <si>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</si>
  <si>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</si>
  <si>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</si>
  <si>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</si>
  <si>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</si>
  <si>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</si>
  <si>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</si>
  <si>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</si>
  <si>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</si>
  <si>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</si>
  <si>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</si>
  <si>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</si>
  <si>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</si>
  <si>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</si>
  <si>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</si>
  <si>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</si>
  <si>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</si>
  <si>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</si>
  <si>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</si>
  <si>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</si>
  <si>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</si>
  <si>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</si>
  <si>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</si>
  <si>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</si>
  <si>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</si>
  <si>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</si>
  <si>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</si>
  <si>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</si>
  <si>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</si>
  <si>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</si>
  <si>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</si>
  <si>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</si>
  <si>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</si>
  <si>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</si>
  <si>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</si>
  <si>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</si>
  <si>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</si>
  <si>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</si>
  <si>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</si>
  <si>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</si>
  <si>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</si>
  <si>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</si>
  <si>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</si>
  <si>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</si>
  <si>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</si>
  <si>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</si>
  <si>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</si>
  <si>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</si>
  <si>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</si>
  <si>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</si>
  <si>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</si>
  <si>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</si>
  <si>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</si>
  <si>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</si>
  <si>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</si>
  <si>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</si>
  <si>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</si>
  <si>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</si>
  <si>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</si>
  <si>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</si>
  <si>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</si>
  <si>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</si>
  <si>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</si>
  <si>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</si>
  <si>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</si>
  <si>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</si>
  <si>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</si>
  <si>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</si>
  <si>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</si>
  <si>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</si>
  <si>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</si>
  <si>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</si>
  <si>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</si>
  <si>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</si>
  <si>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</si>
  <si>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</si>
  <si>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</si>
  <si>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</si>
  <si>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</si>
  <si>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</si>
  <si>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</si>
  <si>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</si>
  <si>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</si>
  <si>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</si>
  <si>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</si>
  <si>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</si>
  <si>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</si>
  <si>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</si>
  <si>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</si>
  <si>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</si>
  <si>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</si>
  <si>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</si>
  <si>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</si>
  <si>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</si>
  <si>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</si>
  <si>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</si>
  <si>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</si>
  <si>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</si>
  <si>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</si>
  <si>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</si>
  <si>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</si>
  <si>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</si>
  <si>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</si>
  <si>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</si>
  <si>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</si>
  <si>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</si>
  <si>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</si>
  <si>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</si>
  <si>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</si>
  <si>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</si>
  <si>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</si>
  <si>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</si>
  <si>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</si>
  <si>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</si>
  <si>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</si>
  <si>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</si>
  <si>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</si>
  <si>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</si>
  <si>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</si>
  <si>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</si>
  <si>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</si>
  <si>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</si>
  <si>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</si>
  <si>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</si>
  <si>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</si>
  <si>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</si>
  <si>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</si>
  <si>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</si>
  <si>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</si>
  <si>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</si>
  <si>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</si>
  <si>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</si>
  <si>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</si>
  <si>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</si>
  <si>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</si>
  <si>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</si>
  <si>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</si>
  <si>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</si>
  <si>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</si>
  <si>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</si>
  <si>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</si>
  <si>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</si>
  <si>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</si>
  <si>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</si>
  <si>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</si>
  <si>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</si>
  <si>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</si>
  <si>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</si>
  <si>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</si>
  <si>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</si>
  <si>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</si>
  <si>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</si>
  <si>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</si>
  <si>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</si>
  <si>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</si>
  <si>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</si>
  <si>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</si>
  <si>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</si>
  <si>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</si>
  <si>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</si>
  <si>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</si>
  <si>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</si>
  <si>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</si>
  <si>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</si>
  <si>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</si>
  <si>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</si>
  <si>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</si>
  <si>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</si>
  <si>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</si>
  <si>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</si>
  <si>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</si>
  <si>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</si>
  <si>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</si>
  <si>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</si>
  <si>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</si>
  <si>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</si>
  <si>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</si>
  <si>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</si>
  <si>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</si>
  <si>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</si>
  <si>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</si>
  <si>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</si>
  <si>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</si>
  <si>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</si>
  <si>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</si>
  <si>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</si>
  <si>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</si>
  <si>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</si>
  <si>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</si>
  <si>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</si>
  <si>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</si>
  <si>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</si>
  <si>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</si>
  <si>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</si>
  <si>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</si>
  <si>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</si>
  <si>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</si>
  <si>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</si>
  <si>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</si>
  <si>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</si>
  <si>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</si>
  <si>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</si>
  <si>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</si>
  <si>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</si>
  <si>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</si>
  <si>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</si>
  <si>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</si>
  <si>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</si>
  <si>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</si>
  <si>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</si>
  <si>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</si>
  <si>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</si>
  <si>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</si>
  <si>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</si>
  <si>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</si>
  <si>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</si>
  <si>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</si>
  <si>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</si>
  <si>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</si>
  <si>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</si>
  <si>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</si>
  <si>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</si>
  <si>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</si>
  <si>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</si>
  <si>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</si>
  <si>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</si>
  <si>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</si>
  <si>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</si>
  <si>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</si>
  <si>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</si>
  <si>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</si>
  <si>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</si>
  <si>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</si>
  <si>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</si>
  <si>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</si>
  <si>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</si>
  <si>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</si>
  <si>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</si>
  <si>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</si>
  <si>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</si>
  <si>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</si>
  <si>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</si>
  <si>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</si>
  <si>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</si>
  <si>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</si>
  <si>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</si>
  <si>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</si>
  <si>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</si>
  <si>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</si>
  <si>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</si>
  <si>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</si>
  <si>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</si>
  <si>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</si>
  <si>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</si>
  <si>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</si>
  <si>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</si>
  <si>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</si>
  <si>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</si>
  <si>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</si>
  <si>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</si>
  <si>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</si>
  <si>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</si>
  <si>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</si>
  <si>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</si>
  <si>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</si>
  <si>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</si>
  <si>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</si>
  <si>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</si>
  <si>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</si>
  <si>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</si>
  <si>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</si>
  <si>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</si>
  <si>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</si>
  <si>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</si>
  <si>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</si>
  <si>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</si>
  <si>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</si>
  <si>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</si>
  <si>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</si>
  <si>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</si>
  <si>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</si>
  <si>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</si>
  <si>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</si>
  <si>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</si>
  <si>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</si>
  <si>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</si>
  <si>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</si>
  <si>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</si>
  <si>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</si>
  <si>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</si>
  <si>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</si>
  <si>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</si>
  <si>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</si>
  <si>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</si>
  <si>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</si>
  <si>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</si>
  <si>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</si>
  <si>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</si>
  <si>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</si>
  <si>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</si>
  <si>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</si>
  <si>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</si>
  <si>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</si>
  <si>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</si>
  <si>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</si>
  <si>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</si>
  <si>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</si>
  <si>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</si>
  <si>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</si>
  <si>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</si>
  <si>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</si>
  <si>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</si>
  <si>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</si>
  <si>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</si>
  <si>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</si>
  <si>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</si>
  <si>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</si>
  <si>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</si>
  <si>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</si>
  <si>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</si>
  <si>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</si>
  <si>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</si>
  <si>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</si>
  <si>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</si>
  <si>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</si>
  <si>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</si>
  <si>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</si>
  <si>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</si>
  <si>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</si>
  <si>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</si>
  <si>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</si>
  <si>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</si>
  <si>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</si>
  <si>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</si>
  <si>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</si>
  <si>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</si>
  <si>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</si>
  <si>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</si>
  <si>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</si>
  <si>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</si>
  <si>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</si>
  <si>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</si>
  <si>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</si>
  <si>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</si>
  <si>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</si>
  <si>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</si>
  <si>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</si>
  <si>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</si>
  <si>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</si>
  <si>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</si>
  <si>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</si>
  <si>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</si>
  <si>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</si>
  <si>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</si>
  <si>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</si>
  <si>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</si>
  <si>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</si>
  <si>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</si>
  <si>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</si>
  <si>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</si>
  <si>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</si>
  <si>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</si>
  <si>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</si>
  <si>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</si>
  <si>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</si>
  <si>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</si>
  <si>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</si>
  <si>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</si>
  <si>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</si>
  <si>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</si>
  <si>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</si>
  <si>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</si>
  <si>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</si>
  <si>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</si>
  <si>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</si>
  <si>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</si>
  <si>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</si>
  <si>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</si>
  <si>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</si>
  <si>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</si>
  <si>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</si>
  <si>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</si>
  <si>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</si>
  <si>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</si>
  <si>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</si>
  <si>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</si>
  <si>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</si>
  <si>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</si>
  <si>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</si>
  <si>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</si>
  <si>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</si>
  <si>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</si>
  <si>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</si>
  <si>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</si>
  <si>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</si>
  <si>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</si>
  <si>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</si>
  <si>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</si>
  <si>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</si>
  <si>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</si>
  <si>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</si>
  <si>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</si>
  <si>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</si>
  <si>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</si>
  <si>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</si>
  <si>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</si>
  <si>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</si>
  <si>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</si>
  <si>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</si>
  <si>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</si>
  <si>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</si>
  <si>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</si>
  <si>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</si>
  <si>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</si>
  <si>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</si>
  <si>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</si>
  <si>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</si>
  <si>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</si>
  <si>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</si>
  <si>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</si>
  <si>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</si>
  <si>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</si>
  <si>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</si>
  <si>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</si>
  <si>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</si>
  <si>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</si>
  <si>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</si>
  <si>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</si>
  <si>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</si>
  <si>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</si>
  <si>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</si>
  <si>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</si>
  <si>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</si>
  <si>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</si>
  <si>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</si>
  <si>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</si>
  <si>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</si>
  <si>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</si>
  <si>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</si>
  <si>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</si>
  <si>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</si>
  <si>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</si>
  <si>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</si>
  <si>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</si>
  <si>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</si>
  <si>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</si>
  <si>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</si>
  <si>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</si>
  <si>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</si>
  <si>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</si>
  <si>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</si>
  <si>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</si>
  <si>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</si>
  <si>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</si>
  <si>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</si>
  <si>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</si>
  <si>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</si>
  <si>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</si>
  <si>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</si>
  <si>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</si>
  <si>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</si>
  <si>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</si>
  <si>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</si>
  <si>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</si>
  <si>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</si>
  <si>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</si>
  <si>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</si>
  <si>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</si>
  <si>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</si>
  <si>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</si>
  <si>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</si>
  <si>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</si>
  <si>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</si>
  <si>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</si>
  <si>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</si>
  <si>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</si>
  <si>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</si>
  <si>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</si>
  <si>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</si>
  <si>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</si>
  <si>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</si>
  <si>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</si>
  <si>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</si>
  <si>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</si>
  <si>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</si>
  <si>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</si>
  <si>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</si>
  <si>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</si>
  <si>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</si>
  <si>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</si>
  <si>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</si>
  <si>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</si>
  <si>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</si>
  <si>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</si>
  <si>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</si>
  <si>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</si>
  <si>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</si>
  <si>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</si>
  <si>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</si>
  <si>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</si>
  <si>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</si>
  <si>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</si>
  <si>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</si>
  <si>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</si>
  <si>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</si>
  <si>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</si>
  <si>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</si>
  <si>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</si>
  <si>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</si>
  <si>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</si>
  <si>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</si>
  <si>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</si>
  <si>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</si>
  <si>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</si>
  <si>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</si>
  <si>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</si>
  <si>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</si>
  <si>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</si>
  <si>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</si>
  <si>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</si>
  <si>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</si>
  <si>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</si>
  <si>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</si>
  <si>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</si>
  <si>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</si>
  <si>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</si>
  <si>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</si>
  <si>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</si>
  <si>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</si>
  <si>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</si>
  <si>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</si>
  <si>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</si>
  <si>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</si>
  <si>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</si>
  <si>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</si>
  <si>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</si>
  <si>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</si>
  <si>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</si>
  <si>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</si>
  <si>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</si>
  <si>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</si>
  <si>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</si>
  <si>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</si>
  <si>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</si>
  <si>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</si>
  <si>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</si>
  <si>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</si>
  <si>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</si>
  <si>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</si>
  <si>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</si>
  <si>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</si>
  <si>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</si>
  <si>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</si>
  <si>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</si>
  <si>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</si>
  <si>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</si>
  <si>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</si>
  <si>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</si>
  <si>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</si>
  <si>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</si>
  <si>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</si>
  <si>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</si>
  <si>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</si>
  <si>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</si>
  <si>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</si>
  <si>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</si>
  <si>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</si>
  <si>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</si>
  <si>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</si>
  <si>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</si>
  <si>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</si>
  <si>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</si>
  <si>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</si>
  <si>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</si>
  <si>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</si>
  <si>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</si>
  <si>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</si>
  <si>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</si>
  <si>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</si>
  <si>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</si>
  <si>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</si>
  <si>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</si>
  <si>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</si>
  <si>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</si>
  <si>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</si>
  <si>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</si>
  <si>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</si>
  <si>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</si>
  <si>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</si>
  <si>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</si>
  <si>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</si>
  <si>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</si>
  <si>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</si>
  <si>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</si>
  <si>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</si>
  <si>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</si>
  <si>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</si>
  <si>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</si>
  <si>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</si>
  <si>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</si>
  <si>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</si>
  <si>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</si>
  <si>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</si>
  <si>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</si>
  <si>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</si>
  <si>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</si>
  <si>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</si>
  <si>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</si>
  <si>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</si>
  <si>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</si>
  <si>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</si>
  <si>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</si>
  <si>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</si>
  <si>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</si>
  <si>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</si>
  <si>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</si>
  <si>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</si>
  <si>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</si>
  <si>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</si>
  <si>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</si>
  <si>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</si>
  <si>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</si>
  <si>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</si>
  <si>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</si>
  <si>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</si>
  <si>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</si>
  <si>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</si>
  <si>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</si>
  <si>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</si>
  <si>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</si>
  <si>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</si>
  <si>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</si>
  <si>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</si>
  <si>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</si>
  <si>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</si>
  <si>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</si>
  <si>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</si>
  <si>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</si>
  <si>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</si>
  <si>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</si>
  <si>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</si>
  <si>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</si>
  <si>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</si>
  <si>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</si>
  <si>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</si>
  <si>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</si>
  <si>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</si>
  <si>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</si>
  <si>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</si>
  <si>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</si>
  <si>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</si>
  <si>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</si>
  <si>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</si>
  <si>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</si>
  <si>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</si>
  <si>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</si>
  <si>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</si>
  <si>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</si>
  <si>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</si>
  <si>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</si>
  <si>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</si>
  <si>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</si>
  <si>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</si>
  <si>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</si>
  <si>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</si>
  <si>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</si>
  <si>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</si>
  <si>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</si>
  <si>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</si>
  <si>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</si>
  <si>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</si>
  <si>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</si>
  <si>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</si>
  <si>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</si>
  <si>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</si>
  <si>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</si>
  <si>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</si>
  <si>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</si>
  <si>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</si>
  <si>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</si>
  <si>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</si>
  <si>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</si>
  <si>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</si>
  <si>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</si>
  <si>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</si>
  <si>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</si>
  <si>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</si>
  <si>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</si>
  <si>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</si>
  <si>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</si>
  <si>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</si>
  <si>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</si>
  <si>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</si>
  <si>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</si>
  <si>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</si>
  <si>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</si>
  <si>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</si>
  <si>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</si>
  <si>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</si>
  <si>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</si>
  <si>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</si>
  <si>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</si>
  <si>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</si>
  <si>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</si>
  <si>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</si>
  <si>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</si>
  <si>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</si>
  <si>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</si>
  <si>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</si>
  <si>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</si>
  <si>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</si>
  <si>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</si>
  <si>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</si>
  <si>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</si>
  <si>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</si>
  <si>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</si>
  <si>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</si>
  <si>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</si>
  <si>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</si>
  <si>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</si>
  <si>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</si>
  <si>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</si>
  <si>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</si>
  <si>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</si>
  <si>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</si>
  <si>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</si>
  <si>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</si>
  <si>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</si>
  <si>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</si>
  <si>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</si>
  <si>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</si>
  <si>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</si>
  <si>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</si>
  <si>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</si>
  <si>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</si>
  <si>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</si>
  <si>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</si>
  <si>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</si>
  <si>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</si>
  <si>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</si>
  <si>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</si>
  <si>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</si>
  <si>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</si>
  <si>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</si>
  <si>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</si>
  <si>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</si>
  <si>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</si>
  <si>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</si>
  <si>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</si>
  <si>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</si>
  <si>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</si>
  <si>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</si>
  <si>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</si>
  <si>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</si>
  <si>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</si>
  <si>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</si>
  <si>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</si>
  <si>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</si>
  <si>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</si>
  <si>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</si>
  <si>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</si>
  <si>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</si>
  <si>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</si>
  <si>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</si>
  <si>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</si>
  <si>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</si>
  <si>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</si>
  <si>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</si>
  <si>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</si>
  <si>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</si>
  <si>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</si>
  <si>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</si>
  <si>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</si>
  <si>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</si>
  <si>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</si>
  <si>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</si>
  <si>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</si>
  <si>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</si>
  <si>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</si>
  <si>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</si>
  <si>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</si>
  <si>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</si>
  <si>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</si>
  <si>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</si>
  <si>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</si>
  <si>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</si>
  <si>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</si>
  <si>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</si>
  <si>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</si>
  <si>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</si>
  <si>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</si>
  <si>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</si>
  <si>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</si>
  <si>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</si>
  <si>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</si>
  <si>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</si>
  <si>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</si>
  <si>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</si>
  <si>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</si>
  <si>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</si>
  <si>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</si>
  <si>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</si>
  <si>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</si>
  <si>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</si>
  <si>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</si>
  <si>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</si>
  <si>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</si>
  <si>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</si>
  <si>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</si>
  <si>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</si>
  <si>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</si>
  <si>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</si>
  <si>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</si>
  <si>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</si>
  <si>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</si>
  <si>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</si>
  <si>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</si>
  <si>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</si>
  <si>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</si>
  <si>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</si>
  <si>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</si>
  <si>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</si>
  <si>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</si>
  <si>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</si>
  <si>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</si>
  <si>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</si>
  <si>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</si>
  <si>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</si>
  <si>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</si>
  <si>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</si>
  <si>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</si>
  <si>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</si>
  <si>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</si>
  <si>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</si>
  <si>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</si>
  <si>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</si>
  <si>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</si>
  <si>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</si>
  <si>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</si>
  <si>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</si>
  <si>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</si>
  <si>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</si>
  <si>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</si>
  <si>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</si>
  <si>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</si>
  <si>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</si>
  <si>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</si>
  <si>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</si>
  <si>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</si>
  <si>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</si>
  <si>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</si>
  <si>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</si>
  <si>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</si>
  <si>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</si>
  <si>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</si>
  <si>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</si>
  <si>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</si>
  <si>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</si>
  <si>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</si>
  <si>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</si>
  <si>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</si>
  <si>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</si>
  <si>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</si>
  <si>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</si>
  <si>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</si>
  <si>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</si>
  <si>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</si>
  <si>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</si>
  <si>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</si>
  <si>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</si>
  <si>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</si>
  <si>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</si>
  <si>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</si>
  <si>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</si>
  <si>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</si>
  <si>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</si>
  <si>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</si>
  <si>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</si>
  <si>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</si>
  <si>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</si>
  <si>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</si>
  <si>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</si>
  <si>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</si>
  <si>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</si>
  <si>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</si>
  <si>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</si>
  <si>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</si>
  <si>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</si>
  <si>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</si>
  <si>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</si>
  <si>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</si>
  <si>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</si>
  <si>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</si>
  <si>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</si>
  <si>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</si>
  <si>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</si>
  <si>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</si>
  <si>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</si>
  <si>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</si>
  <si>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</si>
  <si>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</si>
  <si>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</si>
  <si>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</si>
  <si>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</si>
  <si>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</si>
  <si>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</si>
  <si>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</si>
  <si>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</si>
  <si>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</si>
  <si>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</si>
  <si>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</si>
  <si>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</si>
  <si>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</si>
  <si>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</si>
  <si>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</si>
  <si>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</si>
  <si>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</si>
  <si>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</si>
  <si>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</si>
  <si>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</si>
  <si>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</si>
  <si>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</si>
  <si>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</si>
  <si>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</si>
  <si>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</si>
  <si>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</si>
  <si>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</si>
  <si>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</si>
  <si>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</si>
  <si>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</si>
  <si>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</si>
  <si>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</si>
  <si>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</si>
  <si>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</si>
  <si>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</si>
  <si>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</si>
  <si>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</si>
  <si>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</si>
  <si>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</si>
  <si>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</si>
  <si>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</si>
  <si>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</si>
  <si>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</si>
  <si>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</si>
  <si>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</si>
  <si>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</si>
  <si>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</si>
  <si>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</si>
  <si>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</si>
  <si>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</si>
  <si>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</si>
  <si>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</si>
  <si>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</si>
  <si>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</si>
  <si>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</si>
  <si>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</si>
  <si>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</si>
  <si>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</si>
  <si>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</si>
  <si>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</si>
  <si>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</si>
  <si>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</si>
  <si>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</si>
  <si>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</si>
  <si>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</si>
  <si>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</si>
  <si>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</si>
  <si>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</si>
  <si>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</si>
  <si>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</si>
  <si>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</si>
  <si>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</si>
  <si>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</si>
  <si>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</si>
  <si>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</si>
  <si>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</si>
  <si>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</si>
  <si>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</si>
  <si>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</si>
  <si>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</si>
  <si>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</si>
  <si>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</si>
  <si>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</si>
  <si>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</si>
  <si>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</si>
  <si>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</si>
  <si>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</si>
  <si>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</si>
  <si>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</si>
  <si>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</si>
  <si>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</si>
  <si>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</si>
  <si>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</si>
  <si>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</si>
  <si>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</si>
  <si>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</si>
  <si>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</si>
  <si>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</si>
  <si>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</si>
  <si>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</si>
  <si>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</si>
  <si>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</si>
  <si>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</si>
  <si>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</si>
  <si>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</si>
  <si>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</si>
  <si>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</si>
  <si>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</si>
  <si>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</si>
  <si>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</si>
  <si>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</si>
  <si>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</si>
  <si>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</si>
  <si>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</si>
  <si>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</si>
  <si>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</si>
  <si>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</si>
  <si>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</si>
  <si>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</si>
  <si>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</si>
  <si>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</si>
  <si>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</si>
  <si>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</si>
  <si>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</si>
  <si>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</si>
  <si>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</si>
  <si>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</si>
  <si>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</si>
  <si>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</si>
  <si>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</si>
  <si>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</si>
  <si>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</si>
  <si>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</si>
  <si>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</si>
  <si>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</si>
  <si>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</si>
  <si>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</si>
  <si>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</si>
  <si>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</si>
  <si>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</si>
  <si>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</si>
  <si>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</si>
  <si>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</si>
  <si>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</si>
  <si>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</si>
  <si>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</si>
  <si>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</si>
  <si>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</si>
  <si>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</si>
  <si>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</si>
  <si>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</si>
  <si>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</si>
  <si>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</si>
  <si>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</si>
  <si>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</si>
  <si>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</si>
  <si>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</si>
  <si>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</si>
  <si>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</si>
  <si>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</si>
  <si>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</si>
  <si>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</si>
  <si>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</si>
  <si>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</si>
  <si>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</si>
  <si>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</si>
  <si>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</si>
  <si>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</si>
  <si>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</si>
  <si>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</si>
  <si>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</si>
  <si>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</si>
  <si>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</si>
  <si>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</si>
  <si>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</si>
  <si>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</si>
  <si>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</si>
  <si>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</si>
  <si>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</si>
  <si>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</si>
  <si>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</si>
  <si>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</si>
  <si>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</si>
  <si>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</si>
  <si>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</si>
  <si>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</si>
  <si>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</si>
  <si>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</si>
  <si>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</si>
  <si>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</si>
  <si>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</si>
  <si>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</si>
  <si>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</si>
  <si>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</si>
  <si>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</si>
  <si>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</si>
  <si>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</si>
  <si>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</si>
  <si>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</si>
  <si>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</si>
  <si>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</si>
  <si>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</si>
  <si>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</si>
  <si>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</si>
  <si>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</si>
  <si>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</si>
  <si>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</si>
  <si>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</si>
  <si>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</si>
  <si>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</si>
  <si>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</si>
  <si>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</si>
  <si>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</si>
  <si>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</si>
  <si>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</si>
  <si>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</si>
  <si>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</si>
  <si>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</si>
  <si>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</si>
  <si>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</si>
  <si>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</si>
  <si>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</si>
  <si>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</si>
  <si>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</si>
  <si>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</si>
  <si>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</si>
  <si>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</si>
  <si>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</si>
  <si>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</si>
  <si>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</si>
  <si>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</si>
  <si>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</si>
  <si>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</si>
  <si>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</si>
  <si>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</si>
  <si>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</si>
  <si>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</si>
  <si>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</si>
  <si>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</si>
  <si>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</si>
  <si>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</si>
  <si>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</si>
  <si>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</si>
  <si>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</si>
  <si>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</si>
  <si>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</si>
  <si>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</si>
  <si>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</si>
  <si>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</si>
  <si>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</si>
  <si>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</si>
  <si>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</si>
  <si>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</si>
  <si>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</si>
  <si>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</si>
  <si>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</si>
  <si>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</si>
  <si>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</si>
  <si>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</si>
  <si>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</si>
  <si>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</si>
  <si>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</si>
  <si>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</si>
  <si>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</si>
  <si>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</si>
  <si>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</si>
  <si>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</si>
  <si>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</si>
  <si>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</si>
  <si>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</si>
  <si>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</si>
  <si>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</si>
  <si>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</si>
  <si>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</si>
  <si>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</si>
  <si>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</si>
  <si>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</si>
  <si>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</si>
  <si>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</si>
  <si>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</si>
  <si>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</si>
  <si>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</si>
  <si>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</si>
  <si>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</si>
  <si>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</si>
  <si>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</si>
  <si>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</si>
  <si>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</si>
  <si>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</si>
  <si>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</si>
  <si>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</si>
  <si>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</si>
  <si>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</si>
  <si>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</si>
  <si>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</si>
  <si>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</si>
  <si>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</si>
  <si>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</si>
  <si>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</si>
  <si>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</si>
  <si>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</si>
  <si>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</si>
  <si>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</si>
  <si>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</si>
  <si>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</si>
  <si>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</si>
  <si>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</si>
  <si>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</si>
  <si>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</si>
  <si>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</si>
  <si>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</si>
  <si>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</si>
  <si>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</si>
  <si>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</si>
  <si>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</si>
  <si>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</si>
  <si>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</si>
  <si>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</si>
  <si>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</si>
  <si>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</si>
  <si>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</si>
  <si>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</si>
  <si>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</si>
  <si>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</si>
  <si>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</si>
  <si>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</si>
  <si>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</si>
  <si>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</si>
  <si>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</si>
  <si>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</si>
  <si>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</si>
  <si>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</si>
  <si>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</si>
  <si>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</si>
  <si>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</si>
  <si>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</si>
  <si>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</si>
  <si>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</si>
  <si>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</si>
  <si>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</si>
  <si>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</si>
  <si>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</si>
  <si>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</si>
  <si>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</si>
  <si>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</si>
  <si>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</si>
  <si>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</si>
  <si>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</si>
  <si>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</si>
  <si>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</si>
  <si>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</si>
  <si>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</si>
  <si>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</si>
  <si>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</si>
  <si>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</si>
  <si>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</si>
  <si>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</si>
  <si>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</si>
  <si>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</si>
  <si>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</si>
  <si>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</si>
  <si>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</si>
  <si>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</si>
  <si>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</si>
  <si>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</si>
  <si>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</si>
  <si>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</si>
  <si>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</si>
  <si>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</si>
  <si>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</si>
  <si>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</si>
  <si>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</si>
  <si>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</si>
  <si>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</si>
  <si>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</si>
  <si>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</si>
  <si>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</si>
  <si>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</si>
  <si>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</si>
  <si>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</si>
  <si>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</si>
  <si>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</si>
  <si>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</si>
  <si>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</si>
  <si>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</si>
  <si>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</si>
  <si>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</si>
  <si>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</si>
  <si>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</si>
  <si>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</si>
  <si>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</si>
  <si>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</si>
  <si>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</si>
  <si>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</si>
  <si>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</si>
  <si>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</si>
  <si>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</si>
  <si>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</si>
  <si>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</si>
  <si>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</si>
  <si>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</si>
  <si>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</si>
  <si>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</si>
  <si>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</si>
  <si>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</si>
  <si>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</si>
  <si>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</si>
  <si>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</si>
  <si>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</si>
  <si>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</si>
  <si>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</si>
  <si>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</si>
  <si>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</si>
  <si>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</si>
  <si>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</si>
  <si>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</si>
  <si>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</si>
  <si>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</si>
  <si>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</si>
  <si>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</si>
  <si>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</si>
  <si>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</si>
  <si>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</si>
  <si>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</si>
  <si>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</si>
  <si>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</si>
  <si>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</si>
  <si>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</si>
  <si>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</si>
  <si>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</si>
  <si>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</si>
  <si>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</si>
  <si>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</si>
  <si>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</si>
  <si>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</si>
  <si>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</si>
  <si>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</si>
  <si>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</si>
  <si>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</si>
  <si>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</si>
  <si>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</si>
  <si>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</si>
  <si>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</si>
  <si>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</si>
  <si>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</si>
  <si>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</si>
  <si>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</si>
  <si>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</si>
  <si>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</si>
  <si>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</si>
  <si>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</si>
  <si>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</si>
  <si>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</si>
  <si>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</si>
  <si>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</si>
  <si>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</si>
  <si>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</si>
  <si>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</si>
  <si>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</si>
  <si>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</si>
  <si>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</si>
  <si>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</si>
  <si>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</si>
  <si>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</si>
  <si>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</si>
  <si>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</si>
  <si>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</si>
  <si>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</si>
  <si>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</si>
  <si>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</si>
  <si>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</si>
  <si>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</si>
  <si>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</si>
  <si>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</si>
  <si>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</si>
  <si>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</si>
  <si>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</si>
  <si>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</si>
  <si>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</si>
  <si>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</si>
  <si>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</si>
  <si>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</si>
  <si>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</si>
  <si>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</si>
  <si>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</si>
  <si>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</si>
  <si>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</si>
  <si>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</si>
  <si>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</si>
  <si>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</si>
  <si>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</si>
  <si>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</si>
  <si>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</si>
  <si>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</si>
  <si>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</si>
  <si>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</si>
  <si>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</si>
  <si>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</si>
  <si>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</si>
  <si>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</si>
  <si>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</si>
  <si>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</si>
  <si>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</si>
  <si>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</si>
  <si>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</si>
  <si>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</si>
  <si>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</si>
  <si>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</si>
  <si>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</si>
  <si>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</si>
  <si>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</si>
  <si>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</si>
  <si>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</si>
  <si>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</si>
  <si>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</si>
  <si>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</si>
  <si>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</si>
  <si>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</si>
  <si>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</si>
  <si>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</si>
  <si>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</si>
  <si>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</si>
  <si>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</si>
  <si>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</si>
  <si>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</si>
  <si>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</si>
  <si>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</si>
  <si>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</si>
  <si>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</si>
  <si>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</si>
  <si>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</si>
  <si>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</si>
  <si>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</si>
  <si>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</si>
  <si>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</si>
  <si>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</si>
  <si>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</si>
  <si>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</si>
  <si>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</si>
  <si>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</si>
  <si>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</si>
  <si>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</si>
  <si>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</si>
  <si>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</si>
  <si>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</si>
  <si>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</si>
  <si>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</si>
  <si>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</si>
  <si>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</si>
  <si>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</si>
  <si>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</si>
  <si>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</si>
  <si>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</si>
  <si>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</si>
  <si>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</si>
  <si>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</si>
  <si>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</si>
  <si>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</si>
  <si>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</si>
  <si>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</si>
  <si>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</si>
  <si>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</si>
  <si>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</si>
  <si>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</si>
  <si>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</si>
  <si>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</si>
  <si>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</si>
  <si>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</si>
  <si>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</si>
  <si>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</si>
  <si>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</si>
  <si>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</si>
  <si>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</si>
  <si>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</si>
  <si>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</si>
  <si>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</si>
  <si>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</si>
  <si>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</si>
  <si>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</si>
  <si>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</si>
  <si>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</si>
  <si>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</si>
  <si>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</si>
  <si>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</si>
  <si>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</si>
  <si>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</si>
  <si>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</si>
  <si>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</si>
  <si>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</si>
  <si>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</si>
  <si>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</si>
  <si>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</si>
  <si>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</si>
  <si>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</si>
  <si>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</si>
  <si>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</si>
  <si>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</si>
  <si>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</si>
  <si>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</si>
  <si>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</si>
  <si>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</si>
  <si>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</si>
  <si>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</si>
  <si>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</si>
  <si>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</si>
  <si>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</si>
  <si>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</si>
  <si>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</si>
  <si>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</si>
  <si>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</si>
  <si>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</si>
  <si>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</si>
  <si>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</si>
  <si>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</si>
  <si>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</si>
  <si>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</si>
  <si>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</si>
  <si>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</si>
  <si>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</si>
  <si>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</si>
  <si>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</si>
  <si>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</si>
  <si>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</si>
  <si>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</si>
  <si>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</si>
  <si>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</si>
  <si>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</si>
  <si>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</si>
  <si>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</si>
  <si>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</si>
  <si>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</si>
  <si>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</si>
  <si>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</si>
  <si>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</si>
  <si>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</si>
  <si>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</si>
  <si>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</si>
  <si>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</si>
  <si>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</si>
  <si>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</si>
  <si>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</si>
  <si>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</si>
  <si>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</si>
  <si>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</si>
  <si>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</si>
  <si>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</si>
  <si>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</si>
  <si>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</si>
  <si>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</si>
  <si>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</si>
  <si>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</si>
  <si>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</si>
  <si>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</si>
  <si>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</si>
  <si>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</si>
  <si>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</si>
  <si>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</si>
  <si>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</si>
  <si>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</si>
  <si>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</si>
  <si>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</si>
  <si>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</si>
  <si>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</si>
  <si>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</si>
  <si>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</si>
  <si>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</si>
  <si>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</si>
  <si>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</si>
  <si>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</si>
  <si>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</si>
  <si>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</si>
  <si>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</si>
  <si>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</si>
  <si>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</si>
  <si>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</si>
  <si>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</si>
  <si>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</si>
  <si>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</si>
  <si>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</si>
  <si>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</si>
  <si>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</si>
  <si>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</si>
  <si>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</si>
  <si>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</si>
  <si>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</si>
  <si>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</si>
  <si>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</si>
  <si>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</si>
  <si>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</si>
  <si>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</si>
  <si>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</si>
  <si>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</si>
  <si>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</si>
  <si>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</si>
  <si>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</si>
  <si>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</si>
  <si>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</si>
  <si>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</si>
  <si>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</si>
  <si>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</si>
  <si>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</si>
  <si>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</si>
  <si>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</si>
  <si>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</si>
  <si>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</si>
  <si>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</si>
  <si>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</si>
  <si>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</si>
  <si>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</si>
  <si>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</si>
  <si>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</si>
  <si>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</si>
  <si>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</si>
  <si>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</si>
  <si>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</si>
  <si>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</si>
  <si>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</si>
  <si>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</si>
  <si>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</si>
  <si>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</si>
  <si>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</si>
  <si>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</si>
  <si>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</si>
  <si>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</si>
  <si>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</si>
  <si>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</si>
  <si>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</si>
  <si>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</si>
  <si>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</si>
  <si>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</si>
  <si>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</si>
  <si>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</si>
  <si>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</si>
  <si>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</si>
  <si>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</si>
  <si>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</si>
  <si>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</si>
  <si>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</si>
  <si>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</si>
  <si>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</si>
  <si>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</si>
  <si>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</si>
  <si>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</si>
  <si>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</si>
  <si>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</si>
  <si>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</si>
  <si>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</si>
  <si>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</si>
  <si>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</si>
  <si>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</si>
  <si>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</si>
  <si>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</si>
  <si>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</si>
  <si>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</si>
  <si>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</si>
  <si>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</si>
  <si>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</si>
  <si>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</si>
  <si>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</si>
  <si>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</si>
  <si>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</si>
  <si>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</si>
  <si>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</si>
  <si>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</si>
  <si>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</si>
  <si>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</si>
  <si>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</si>
  <si>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</si>
  <si>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</si>
  <si>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</si>
  <si>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</si>
  <si>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</si>
  <si>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</si>
  <si>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</si>
  <si>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</si>
  <si>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</si>
  <si>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</si>
  <si>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</si>
  <si>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</si>
  <si>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</si>
  <si>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</si>
  <si>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</si>
  <si>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</si>
  <si>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</si>
  <si>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</si>
  <si>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</si>
  <si>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</si>
  <si>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</si>
  <si>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</si>
  <si>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</si>
  <si>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</si>
  <si>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</si>
  <si>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</si>
  <si>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</si>
  <si>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</si>
  <si>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</si>
  <si>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</si>
  <si>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</si>
  <si>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</si>
  <si>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</si>
  <si>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</si>
  <si>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</si>
  <si>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</si>
  <si>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</si>
  <si>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</si>
  <si>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</si>
  <si>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</si>
  <si>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</si>
  <si>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</si>
  <si>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</si>
  <si>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</si>
  <si>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</si>
  <si>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</si>
  <si>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</si>
  <si>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</si>
  <si>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</si>
  <si>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</si>
  <si>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</si>
  <si>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</si>
  <si>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</si>
  <si>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</si>
  <si>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</si>
  <si>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</si>
  <si>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</si>
  <si>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</si>
  <si>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</si>
  <si>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</si>
  <si>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</si>
  <si>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</si>
  <si>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</si>
  <si>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</si>
  <si>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</si>
  <si>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</si>
  <si>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</si>
  <si>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</si>
  <si>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</si>
  <si>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</si>
  <si>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</si>
  <si>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</si>
  <si>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</si>
  <si>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</si>
  <si>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</si>
  <si>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</si>
  <si>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</si>
  <si>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</si>
  <si>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</si>
  <si>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</si>
  <si>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</si>
  <si>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</si>
  <si>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</si>
  <si>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</si>
  <si>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</si>
  <si>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</si>
  <si>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</si>
  <si>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</si>
  <si>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</si>
  <si>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</si>
  <si>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</si>
  <si>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</si>
  <si>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</si>
  <si>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</si>
  <si>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</si>
  <si>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</si>
  <si>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</si>
  <si>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</si>
  <si>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</si>
  <si>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</si>
  <si>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</si>
  <si>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</si>
  <si>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</si>
  <si>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</si>
  <si>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</si>
  <si>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</si>
  <si>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</si>
  <si>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</si>
  <si>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</si>
  <si>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</si>
  <si>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</si>
  <si>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</si>
  <si>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</si>
  <si>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</si>
  <si>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</si>
  <si>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</si>
  <si>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</si>
  <si>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</si>
  <si>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</si>
  <si>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</si>
  <si>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</si>
  <si>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</si>
  <si>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</si>
  <si>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</si>
  <si>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</si>
  <si>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</si>
  <si>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</si>
  <si>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</si>
  <si>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</si>
  <si>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</si>
  <si>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</si>
  <si>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</si>
  <si>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</si>
  <si>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</si>
  <si>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</si>
  <si>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</si>
  <si>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</si>
  <si>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</si>
  <si>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</si>
  <si>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</si>
  <si>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</si>
  <si>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</si>
  <si>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</si>
  <si>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</si>
  <si>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</si>
  <si>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</si>
  <si>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</si>
  <si>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</si>
  <si>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</si>
  <si>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</si>
  <si>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</si>
  <si>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</si>
  <si>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</si>
  <si>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</si>
  <si>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</si>
  <si>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</si>
  <si>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</si>
  <si>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</si>
  <si>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</si>
  <si>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</si>
  <si>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</si>
  <si>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</si>
  <si>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</si>
  <si>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</si>
  <si>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</si>
  <si>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</si>
  <si>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</si>
  <si>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</si>
  <si>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</si>
  <si>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</si>
  <si>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</si>
  <si>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</si>
  <si>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</si>
  <si>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</si>
  <si>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</si>
  <si>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</si>
  <si>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</si>
  <si>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</si>
  <si>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</si>
  <si>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</si>
  <si>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</si>
  <si>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</si>
  <si>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</si>
  <si>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</si>
  <si>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</si>
  <si>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</si>
  <si>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</si>
  <si>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</si>
  <si>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</si>
  <si>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</si>
  <si>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</si>
  <si>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</si>
  <si>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</si>
  <si>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</si>
  <si>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</si>
  <si>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</si>
  <si>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</si>
  <si>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</si>
  <si>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</si>
  <si>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</si>
  <si>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</si>
  <si>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</si>
  <si>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</si>
  <si>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</si>
  <si>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</si>
  <si>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</si>
  <si>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</si>
  <si>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</si>
  <si>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</si>
  <si>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</si>
  <si>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</si>
  <si>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</si>
  <si>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</si>
  <si>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</si>
  <si>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</si>
  <si>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</si>
  <si>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</si>
  <si>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</si>
  <si>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</si>
  <si>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</si>
  <si>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</si>
  <si>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</si>
  <si>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</si>
  <si>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</si>
  <si>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</si>
  <si>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</si>
  <si>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</si>
  <si>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</si>
  <si>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</si>
  <si>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</si>
  <si>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</si>
  <si>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</si>
  <si>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</si>
  <si>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</si>
  <si>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</si>
  <si>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</si>
  <si>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</si>
  <si>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</si>
  <si>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</si>
  <si>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</si>
  <si>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</si>
  <si>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</si>
  <si>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</si>
  <si>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</si>
  <si>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</si>
  <si>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</si>
  <si>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</si>
  <si>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</si>
  <si>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</si>
  <si>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</si>
  <si>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</si>
  <si>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</si>
  <si>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</si>
  <si>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</si>
  <si>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</si>
  <si>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</si>
  <si>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</si>
  <si>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</si>
  <si>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</si>
  <si>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</si>
  <si>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</si>
  <si>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</si>
  <si>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</si>
  <si>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</si>
  <si>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</si>
  <si>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</si>
  <si>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</si>
  <si>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</si>
  <si>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</si>
  <si>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</si>
  <si>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</si>
  <si>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</si>
  <si>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</si>
  <si>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</si>
  <si>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</si>
  <si>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</si>
  <si>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</si>
  <si>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</si>
  <si>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</si>
  <si>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</si>
  <si>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</si>
  <si>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</si>
  <si>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</si>
  <si>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</si>
  <si>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</si>
  <si>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</si>
  <si>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</si>
  <si>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</si>
  <si>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</si>
  <si>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</si>
  <si>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</si>
  <si>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</si>
  <si>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</si>
  <si>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</si>
  <si>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</si>
  <si>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</si>
  <si>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</si>
  <si>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</si>
  <si>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</si>
  <si>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</si>
  <si>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</si>
  <si>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</si>
  <si>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</si>
  <si>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</si>
  <si>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</si>
  <si>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</si>
  <si>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</si>
  <si>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</si>
  <si>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</si>
  <si>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</si>
  <si>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</si>
  <si>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</si>
  <si>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</si>
  <si>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</si>
  <si>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</si>
  <si>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</si>
  <si>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</si>
  <si>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</si>
  <si>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</si>
  <si>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</si>
  <si>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</si>
  <si>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</si>
  <si>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</si>
  <si>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</si>
  <si>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</si>
  <si>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</si>
  <si>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</si>
  <si>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</si>
  <si>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</si>
  <si>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</si>
  <si>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</si>
  <si>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</si>
  <si>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</si>
  <si>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</si>
  <si>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</si>
  <si>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</si>
  <si>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</si>
  <si>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</si>
  <si>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</si>
  <si>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</si>
  <si>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</si>
  <si>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</si>
  <si>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</si>
  <si>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</si>
  <si>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</si>
  <si>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</si>
  <si>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</si>
  <si>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</si>
  <si>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</si>
  <si>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</si>
  <si>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</si>
  <si>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</si>
  <si>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</si>
  <si>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</si>
  <si>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</si>
  <si>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</si>
  <si>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</si>
  <si>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</si>
  <si>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</si>
  <si>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</si>
  <si>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</si>
  <si>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</si>
  <si>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</si>
  <si>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</si>
  <si>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</si>
  <si>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</si>
  <si>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</si>
  <si>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</si>
  <si>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</si>
  <si>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</si>
  <si>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</si>
  <si>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</si>
  <si>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</si>
  <si>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</si>
  <si>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</si>
  <si>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</si>
  <si>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</si>
  <si>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</si>
  <si>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</si>
  <si>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</si>
  <si>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</si>
  <si>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</si>
  <si>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</si>
  <si>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</si>
  <si>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</si>
  <si>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</si>
  <si>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</si>
  <si>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</si>
  <si>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</si>
  <si>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</si>
  <si>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</si>
  <si>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</si>
  <si>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</si>
  <si>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</si>
  <si>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</si>
  <si>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</si>
  <si>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</si>
  <si>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</si>
  <si>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</si>
  <si>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</si>
  <si>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</si>
  <si>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</si>
  <si>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</si>
  <si>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</si>
  <si>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</si>
  <si>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</si>
  <si>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</si>
  <si>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</si>
  <si>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</si>
  <si>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</si>
  <si>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</si>
  <si>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</si>
  <si>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</si>
  <si>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</si>
  <si>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</si>
  <si>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</si>
  <si>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</si>
  <si>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</si>
  <si>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</si>
  <si>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</si>
  <si>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</si>
  <si>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</si>
  <si>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</si>
  <si>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</si>
  <si>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</si>
  <si>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</si>
  <si>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</si>
  <si>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</si>
  <si>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</si>
  <si>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</si>
  <si>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</si>
  <si>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</si>
  <si>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</si>
  <si>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</si>
  <si>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</si>
  <si>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</si>
  <si>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</si>
  <si>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</si>
  <si>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</si>
  <si>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</si>
  <si>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</si>
  <si>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</si>
  <si>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</si>
  <si>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</si>
  <si>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</si>
  <si>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</si>
  <si>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</si>
  <si>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</si>
  <si>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</si>
  <si>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</si>
  <si>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</si>
  <si>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</si>
  <si>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</si>
  <si>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</si>
  <si>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</si>
  <si>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</si>
  <si>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</si>
  <si>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</si>
  <si>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</si>
  <si>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</si>
  <si>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</si>
  <si>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</si>
  <si>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</si>
  <si>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</si>
  <si>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</si>
  <si>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</si>
  <si>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</si>
  <si>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</si>
  <si>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</si>
  <si>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</si>
  <si>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</si>
  <si>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</si>
  <si>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</si>
  <si>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</si>
  <si>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</si>
  <si>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</si>
  <si>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</si>
  <si>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</si>
  <si>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</si>
  <si>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</si>
  <si>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</si>
  <si>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</si>
  <si>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</si>
  <si>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</si>
  <si>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</si>
  <si>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</si>
  <si>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</si>
  <si>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</si>
  <si>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</si>
  <si>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</si>
  <si>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</si>
  <si>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</si>
  <si>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</si>
  <si>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</si>
  <si>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</si>
  <si>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</si>
  <si>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</si>
  <si>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</si>
  <si>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</si>
  <si>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</si>
  <si>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</si>
  <si>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</si>
  <si>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</si>
  <si>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</si>
  <si>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</si>
  <si>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</si>
  <si>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</si>
  <si>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</si>
  <si>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</si>
  <si>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</si>
  <si>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</si>
  <si>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</si>
  <si>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</si>
  <si>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</si>
  <si>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</si>
  <si>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</si>
  <si>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</si>
  <si>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</si>
  <si>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</si>
  <si>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</si>
  <si>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</si>
  <si>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</si>
  <si>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</si>
  <si>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</si>
  <si>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</si>
  <si>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</si>
  <si>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</si>
  <si>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</si>
  <si>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</si>
  <si>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</si>
  <si>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</si>
  <si>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</si>
  <si>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</si>
  <si>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</si>
  <si>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</si>
  <si>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</si>
  <si>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</si>
  <si>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</si>
  <si>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</si>
  <si>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</si>
  <si>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</si>
  <si>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</si>
  <si>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</si>
  <si>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</si>
  <si>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</si>
  <si>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</si>
  <si>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</si>
  <si>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</si>
  <si>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</si>
  <si>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</si>
  <si>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</si>
  <si>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</si>
  <si>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</si>
  <si>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</si>
  <si>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</si>
  <si>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</si>
  <si>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</si>
  <si>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</si>
  <si>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</si>
  <si>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</si>
  <si>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</si>
  <si>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</si>
  <si>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</si>
  <si>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</si>
  <si>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</si>
  <si>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</si>
  <si>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</si>
  <si>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</si>
  <si>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</si>
  <si>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</si>
  <si>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</si>
  <si>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</si>
  <si>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</si>
  <si>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</si>
  <si>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</si>
  <si>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</si>
  <si>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</si>
  <si>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</si>
  <si>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</si>
  <si>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</si>
  <si>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</si>
  <si>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</si>
  <si>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</si>
  <si>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</si>
  <si>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</si>
  <si>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</si>
  <si>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</si>
  <si>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</si>
  <si>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</si>
  <si>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</si>
  <si>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</si>
  <si>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</si>
  <si>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</si>
  <si>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</si>
  <si>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</si>
  <si>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</si>
  <si>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</si>
  <si>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</si>
  <si>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</si>
  <si>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</si>
  <si>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</si>
  <si>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</si>
  <si>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</si>
  <si>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</si>
  <si>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</si>
  <si>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</si>
  <si>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</si>
  <si>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</si>
  <si>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</si>
  <si>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</si>
  <si>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</si>
  <si>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</si>
  <si>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</si>
  <si>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</si>
  <si>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</si>
  <si>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</si>
  <si>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</si>
  <si>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</si>
  <si>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</si>
  <si>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</si>
  <si>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</si>
  <si>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</si>
  <si>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</si>
  <si>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</si>
  <si>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</si>
  <si>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</si>
  <si>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</si>
  <si>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</si>
  <si>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</si>
  <si>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</si>
  <si>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</si>
  <si>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</si>
  <si>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</si>
  <si>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</si>
  <si>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</si>
  <si>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</si>
  <si>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</si>
  <si>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</si>
  <si>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</si>
  <si>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</si>
  <si>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</si>
  <si>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</si>
  <si>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</si>
  <si>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</si>
  <si>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</si>
  <si>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</si>
  <si>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</si>
  <si>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</si>
  <si>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</si>
  <si>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</si>
  <si>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</si>
  <si>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</si>
  <si>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</si>
  <si>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</si>
  <si>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</si>
  <si>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</si>
  <si>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</si>
  <si>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</si>
  <si>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</si>
  <si>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</si>
  <si>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</si>
  <si>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</si>
  <si>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</si>
  <si>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</si>
  <si>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</si>
  <si>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</si>
  <si>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</si>
  <si>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</si>
  <si>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</si>
  <si>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</si>
  <si>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</si>
  <si>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</si>
  <si>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</si>
  <si>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</si>
  <si>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</si>
  <si>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</si>
  <si>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</si>
  <si>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</si>
  <si>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</si>
  <si>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</si>
  <si>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</si>
  <si>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</si>
  <si>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</si>
  <si>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</si>
  <si>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</si>
  <si>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</si>
  <si>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</si>
  <si>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</si>
  <si>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</si>
  <si>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</si>
  <si>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</si>
  <si>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</si>
  <si>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</si>
  <si>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</si>
  <si>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</si>
  <si>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</si>
  <si>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</si>
  <si>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</si>
  <si>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</si>
  <si>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</si>
  <si>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</si>
  <si>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</si>
  <si>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</si>
  <si>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</si>
  <si>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</si>
  <si>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</si>
  <si>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</si>
  <si>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</si>
  <si>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</si>
  <si>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</si>
  <si>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</si>
  <si>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</si>
  <si>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</si>
  <si>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</si>
  <si>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</si>
  <si>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</si>
  <si>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</si>
  <si>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</si>
  <si>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</si>
  <si>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</si>
  <si>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</si>
  <si>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</si>
  <si>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</si>
  <si>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</si>
  <si>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</si>
  <si>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</si>
  <si>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</si>
  <si>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</si>
  <si>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</si>
  <si>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</si>
  <si>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</si>
  <si>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</si>
  <si>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</si>
  <si>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</si>
  <si>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</si>
  <si>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</si>
  <si>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</si>
  <si>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</si>
  <si>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</si>
  <si>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</si>
  <si>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</si>
  <si>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</si>
  <si>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</si>
  <si>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</si>
  <si>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</si>
  <si>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</si>
  <si>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</si>
  <si>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</si>
  <si>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</si>
  <si>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</si>
  <si>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</si>
  <si>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</si>
  <si>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</si>
  <si>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</si>
  <si>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</si>
  <si>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</si>
  <si>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</si>
  <si>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</si>
  <si>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</si>
  <si>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</si>
  <si>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</si>
  <si>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</si>
  <si>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</si>
  <si>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</si>
  <si>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</si>
  <si>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</si>
  <si>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</si>
  <si>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</si>
  <si>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</si>
  <si>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</si>
  <si>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</si>
  <si>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</si>
  <si>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</si>
  <si>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</si>
  <si>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</si>
  <si>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</si>
  <si>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</si>
  <si>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</si>
  <si>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</si>
  <si>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</si>
  <si>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</si>
  <si>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</si>
  <si>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</si>
  <si>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</si>
  <si>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</si>
  <si>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</si>
  <si>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</si>
  <si>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</si>
  <si>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</si>
  <si>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</si>
  <si>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</si>
  <si>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</si>
  <si>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</si>
  <si>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</si>
  <si>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</si>
  <si>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</si>
  <si>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</si>
  <si>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</si>
  <si>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</si>
  <si>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</si>
  <si>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</si>
  <si>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</si>
  <si>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</si>
  <si>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</si>
  <si>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</si>
  <si>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</si>
  <si>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</si>
  <si>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</si>
  <si>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</si>
  <si>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</si>
  <si>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</si>
  <si>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</si>
  <si>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</si>
  <si>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</si>
  <si>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</si>
  <si>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</si>
  <si>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</si>
  <si>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</si>
  <si>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</si>
  <si>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</si>
  <si>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</si>
  <si>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</si>
  <si>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</si>
  <si>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</si>
  <si>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</si>
  <si>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</si>
  <si>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</si>
  <si>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</si>
  <si>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</si>
  <si>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</si>
  <si>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</si>
  <si>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</si>
  <si>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</si>
  <si>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</si>
  <si>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</si>
  <si>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</si>
  <si>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</si>
  <si>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</si>
  <si>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</si>
  <si>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</si>
  <si>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</si>
  <si>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</si>
  <si>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</si>
  <si>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</si>
  <si>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</si>
  <si>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</si>
  <si>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</si>
  <si>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</si>
  <si>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</si>
  <si>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</si>
  <si>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</si>
  <si>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</si>
  <si>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</si>
  <si>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</si>
  <si>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</si>
  <si>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</si>
  <si>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</si>
  <si>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</si>
  <si>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</si>
  <si>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</si>
  <si>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</si>
  <si>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</si>
  <si>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</si>
  <si>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</si>
  <si>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</si>
  <si>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</si>
  <si>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</si>
  <si>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</si>
  <si>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</si>
  <si>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</si>
  <si>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</si>
  <si>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</si>
  <si>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</si>
  <si>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</si>
  <si>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</si>
  <si>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</si>
  <si>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</si>
  <si>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</si>
  <si>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</si>
  <si>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</si>
  <si>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</si>
  <si>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</si>
  <si>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</si>
  <si>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</si>
  <si>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</si>
  <si>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</si>
  <si>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</si>
  <si>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</si>
  <si>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</si>
  <si>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</si>
  <si>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</si>
  <si>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</si>
  <si>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</si>
  <si>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</si>
  <si>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</si>
  <si>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</si>
  <si>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</si>
  <si>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</si>
  <si>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</si>
  <si>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</si>
  <si>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</si>
  <si>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</si>
  <si>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</si>
  <si>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</si>
  <si>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</si>
  <si>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</si>
  <si>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</si>
  <si>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</si>
  <si>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</si>
  <si>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</si>
  <si>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</si>
  <si>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</si>
  <si>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</si>
  <si>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</si>
  <si>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</si>
  <si>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</si>
  <si>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</si>
  <si>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</si>
  <si>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</si>
  <si>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</si>
  <si>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</si>
  <si>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</si>
  <si>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</si>
  <si>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</si>
  <si>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</si>
  <si>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</si>
  <si>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</si>
  <si>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</si>
  <si>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</si>
  <si>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</si>
  <si>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</si>
  <si>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</si>
  <si>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</si>
  <si>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</si>
  <si>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</si>
  <si>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</si>
  <si>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</si>
  <si>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</si>
  <si>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</si>
  <si>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</si>
  <si>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</si>
  <si>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</si>
  <si>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</si>
  <si>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</si>
  <si>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</si>
  <si>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</si>
  <si>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</si>
  <si>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</si>
  <si>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</si>
  <si>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</si>
  <si>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</si>
  <si>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</si>
  <si>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</si>
  <si>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</si>
  <si>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</si>
  <si>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</si>
  <si>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</si>
  <si>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</si>
  <si>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</si>
  <si>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</si>
  <si>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</si>
  <si>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</si>
  <si>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</si>
  <si>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</si>
  <si>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</si>
  <si>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</si>
  <si>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</si>
  <si>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</si>
  <si>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</si>
  <si>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</si>
  <si>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</si>
  <si>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</si>
  <si>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</si>
  <si>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</si>
  <si>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</si>
  <si>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</si>
  <si>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</si>
  <si>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</si>
  <si>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</si>
  <si>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</si>
  <si>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</si>
  <si>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</si>
  <si>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</si>
  <si>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</si>
  <si>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</si>
  <si>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</si>
  <si>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</si>
  <si>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</si>
  <si>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</si>
  <si>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</si>
  <si>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</si>
  <si>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</si>
  <si>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</si>
  <si>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</si>
  <si>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</si>
  <si>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</si>
  <si>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</si>
  <si>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</si>
  <si>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</si>
  <si>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</si>
  <si>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</si>
  <si>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</si>
  <si>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</si>
  <si>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</si>
  <si>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</si>
  <si>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</si>
  <si>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</si>
  <si>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</si>
  <si>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</si>
  <si>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</si>
  <si>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</si>
  <si>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</si>
  <si>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</si>
  <si>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</si>
  <si>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</si>
  <si>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</si>
  <si>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</si>
  <si>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</si>
  <si>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</si>
  <si>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</si>
  <si>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</si>
  <si>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</si>
  <si>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</si>
  <si>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</si>
  <si>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</si>
  <si>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</si>
  <si>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</si>
  <si>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</si>
  <si>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</si>
  <si>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</si>
  <si>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</si>
  <si>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</si>
  <si>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</si>
  <si>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</si>
  <si>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</si>
  <si>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</si>
  <si>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</si>
  <si>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</si>
  <si>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</si>
  <si>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</si>
  <si>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</si>
  <si>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</si>
  <si>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</si>
  <si>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</si>
  <si>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</si>
  <si>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</si>
  <si>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</si>
  <si>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</si>
  <si>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</si>
  <si>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</si>
  <si>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</si>
  <si>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</si>
  <si>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</si>
  <si>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</si>
  <si>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</si>
  <si>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</si>
  <si>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</si>
  <si>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</si>
  <si>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</si>
  <si>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</si>
  <si>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</si>
  <si>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</si>
  <si>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</si>
  <si>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</si>
  <si>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</si>
  <si>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</si>
  <si>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</si>
  <si>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</si>
  <si>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</si>
  <si>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</si>
  <si>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</si>
  <si>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</si>
  <si>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</si>
  <si>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</si>
  <si>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</si>
  <si>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</si>
  <si>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</si>
  <si>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</si>
  <si>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</si>
  <si>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</si>
  <si>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</si>
  <si>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</si>
  <si>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</si>
  <si>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</si>
  <si>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</si>
  <si>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</si>
  <si>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</si>
  <si>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</si>
  <si>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</si>
  <si>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</si>
  <si>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</si>
  <si>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</si>
  <si>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</si>
  <si>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</si>
  <si>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</si>
  <si>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</si>
  <si>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</si>
  <si>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</si>
  <si>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</si>
  <si>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</si>
  <si>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</si>
  <si>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</si>
  <si>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</si>
  <si>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</si>
  <si>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</si>
  <si>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</si>
  <si>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</si>
  <si>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</si>
  <si>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</si>
  <si>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</si>
  <si>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</si>
  <si>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</si>
  <si>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</si>
  <si>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</si>
  <si>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</si>
  <si>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</si>
  <si>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</si>
  <si>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</si>
  <si>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</si>
  <si>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</si>
  <si>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</si>
  <si>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</si>
  <si>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</si>
  <si>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</si>
  <si>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</si>
  <si>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</si>
  <si>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</si>
  <si>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</si>
  <si>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</si>
  <si>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</si>
  <si>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</si>
  <si>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</si>
  <si>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</si>
  <si>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</si>
  <si>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</si>
  <si>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</si>
  <si>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</si>
  <si>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</si>
  <si>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</si>
  <si>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</si>
  <si>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</si>
  <si>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</si>
  <si>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</si>
  <si>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</si>
  <si>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</si>
  <si>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</si>
  <si>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</si>
  <si>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</si>
  <si>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</si>
  <si>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</si>
  <si>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</si>
  <si>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</si>
  <si>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</si>
  <si>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</si>
  <si>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</si>
  <si>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</si>
  <si>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</si>
  <si>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</si>
  <si>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</si>
  <si>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</si>
  <si>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</si>
  <si>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</si>
  <si>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</si>
  <si>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</si>
  <si>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</si>
  <si>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</si>
  <si>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</si>
  <si>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</si>
  <si>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</si>
  <si>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</si>
  <si>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</si>
  <si>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</si>
  <si>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</si>
  <si>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</si>
  <si>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</si>
  <si>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</si>
  <si>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</si>
  <si>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</si>
  <si>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</si>
  <si>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</si>
  <si>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</si>
  <si>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</si>
  <si>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</si>
  <si>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</si>
  <si>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</si>
  <si>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</si>
  <si>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</si>
  <si>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</si>
  <si>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</si>
  <si>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</si>
  <si>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</si>
  <si>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</si>
  <si>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</si>
  <si>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</si>
  <si>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</si>
  <si>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</si>
  <si>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</si>
  <si>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</si>
  <si>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</si>
  <si>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</si>
  <si>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</si>
  <si>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</si>
  <si>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</si>
  <si>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</si>
  <si>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</si>
  <si>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</si>
  <si>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</si>
  <si>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</si>
  <si>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</si>
  <si>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</si>
  <si>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</si>
  <si>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</si>
  <si>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</si>
  <si>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</si>
  <si>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</si>
  <si>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</si>
  <si>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</si>
  <si>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</si>
  <si>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</si>
  <si>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</si>
  <si>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</si>
  <si>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</si>
  <si>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</si>
  <si>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</si>
  <si>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</si>
  <si>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</si>
  <si>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</si>
  <si>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</si>
  <si>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</si>
  <si>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</si>
  <si>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</si>
  <si>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</si>
  <si>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</si>
  <si>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</si>
  <si>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</si>
  <si>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</si>
  <si>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</si>
  <si>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</si>
  <si>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</si>
  <si>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</si>
  <si>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</si>
  <si>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</si>
  <si>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</si>
  <si>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</si>
  <si>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</si>
  <si>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</si>
  <si>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</si>
  <si>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</si>
  <si>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</si>
  <si>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</si>
  <si>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</si>
  <si>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</si>
  <si>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</si>
  <si>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</si>
  <si>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</si>
  <si>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</si>
  <si>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</si>
  <si>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</si>
  <si>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</si>
  <si>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</si>
  <si>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</si>
  <si>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</si>
  <si>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</si>
  <si>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</si>
  <si>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</si>
  <si>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</si>
  <si>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</si>
  <si>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</si>
  <si>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</si>
  <si>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</si>
  <si>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</si>
  <si>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</si>
  <si>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</si>
  <si>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</si>
  <si>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</si>
  <si>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</si>
  <si>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</si>
  <si>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</si>
  <si>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</si>
  <si>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</si>
  <si>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</si>
  <si>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</si>
  <si>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</si>
  <si>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</si>
  <si>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</si>
  <si>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</si>
  <si>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</si>
  <si>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</si>
  <si>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</si>
  <si>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</si>
  <si>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</si>
  <si>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</si>
  <si>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</si>
  <si>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</si>
  <si>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</si>
  <si>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</si>
  <si>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</si>
  <si>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</si>
  <si>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</si>
  <si>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</si>
  <si>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</si>
  <si>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</si>
  <si>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</si>
  <si>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</si>
  <si>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</si>
  <si>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</si>
  <si>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</si>
  <si>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</si>
  <si>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</si>
  <si>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</si>
  <si>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</si>
  <si>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</si>
  <si>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</si>
  <si>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</si>
  <si>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</si>
  <si>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</si>
  <si>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</si>
  <si>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</si>
  <si>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</si>
  <si>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</si>
  <si>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</si>
  <si>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</si>
  <si>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</si>
  <si>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</si>
  <si>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</si>
  <si>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</si>
  <si>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</si>
  <si>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</si>
  <si>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</si>
  <si>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</si>
  <si>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</si>
  <si>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</si>
  <si>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</si>
  <si>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</si>
  <si>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</si>
  <si>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</si>
  <si>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</si>
  <si>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</si>
  <si>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</si>
  <si>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</si>
  <si>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</si>
  <si>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</si>
  <si>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</si>
  <si>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</si>
  <si>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</si>
  <si>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</si>
  <si>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</si>
  <si>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</si>
  <si>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</si>
  <si>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</si>
  <si>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</si>
  <si>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</si>
  <si>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</si>
  <si>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</si>
  <si>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</si>
  <si>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</si>
  <si>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</si>
  <si>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</si>
  <si>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</si>
  <si>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</si>
  <si>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</si>
  <si>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</si>
  <si>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</si>
  <si>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</si>
  <si>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</si>
  <si>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</si>
  <si>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</si>
  <si>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</si>
  <si>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</si>
  <si>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</si>
  <si>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</si>
  <si>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</si>
  <si>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</si>
  <si>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</si>
  <si>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</si>
  <si>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</si>
  <si>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</si>
  <si>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</si>
  <si>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</si>
  <si>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</si>
  <si>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</si>
  <si>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</si>
  <si>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</si>
  <si>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</si>
  <si>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</si>
  <si>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</si>
  <si>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</si>
  <si>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</si>
  <si>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</si>
  <si>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</si>
  <si>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</si>
  <si>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</si>
  <si>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</si>
  <si>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</si>
  <si>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</si>
  <si>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</si>
  <si>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</si>
  <si>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</si>
  <si>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</si>
  <si>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</si>
  <si>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</si>
  <si>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</si>
  <si>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</si>
  <si>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</si>
  <si>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</si>
  <si>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</si>
  <si>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</si>
  <si>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</si>
  <si>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</si>
  <si>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</si>
  <si>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</si>
  <si>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</si>
  <si>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</si>
  <si>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</si>
  <si>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</si>
  <si>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</si>
  <si>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</si>
  <si>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</si>
  <si>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</si>
  <si>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</si>
  <si>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</si>
  <si>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</si>
  <si>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</si>
  <si>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</si>
  <si>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</si>
  <si>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</si>
  <si>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</si>
  <si>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</si>
  <si>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</si>
  <si>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</si>
  <si>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</si>
  <si>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</si>
  <si>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</si>
  <si>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</si>
  <si>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</si>
  <si>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</si>
  <si>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</si>
  <si>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</si>
  <si>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</si>
  <si>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</si>
  <si>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</si>
  <si>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</si>
  <si>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</si>
  <si>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</si>
  <si>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</si>
  <si>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</si>
  <si>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</si>
  <si>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</si>
  <si>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</si>
  <si>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</si>
  <si>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</si>
  <si>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</si>
  <si>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</si>
  <si>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</si>
  <si>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</si>
  <si>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</si>
  <si>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</si>
  <si>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</si>
  <si>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</si>
  <si>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</si>
  <si>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</si>
  <si>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</si>
  <si>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</si>
  <si>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</si>
  <si>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</si>
  <si>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</si>
  <si>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</si>
  <si>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</si>
  <si>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</si>
  <si>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</si>
  <si>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</si>
  <si>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</si>
  <si>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</si>
  <si>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</si>
  <si>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</si>
  <si>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</si>
  <si>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</si>
  <si>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</si>
  <si>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</si>
  <si>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</si>
  <si>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</si>
  <si>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</si>
  <si>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</si>
  <si>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</si>
  <si>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</si>
  <si>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</si>
  <si>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</si>
  <si>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</si>
  <si>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</si>
  <si>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</si>
  <si>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</si>
  <si>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</si>
  <si>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</si>
  <si>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</si>
  <si>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</si>
  <si>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</si>
  <si>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</si>
  <si>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</si>
  <si>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</si>
  <si>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</si>
  <si>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</si>
  <si>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</si>
  <si>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</si>
  <si>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</si>
  <si>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</si>
  <si>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</si>
  <si>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</si>
  <si>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</si>
  <si>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</si>
  <si>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</si>
  <si>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</si>
  <si>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</si>
  <si>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</si>
  <si>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</si>
  <si>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</si>
  <si>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</si>
  <si>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</si>
  <si>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</si>
  <si>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</si>
  <si>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</si>
  <si>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</si>
  <si>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</si>
  <si>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</si>
  <si>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</si>
  <si>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</si>
  <si>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</si>
  <si>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</si>
  <si>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</si>
  <si>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</si>
  <si>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</si>
  <si>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</si>
  <si>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</si>
  <si>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</si>
  <si>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</si>
  <si>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</si>
  <si>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</si>
  <si>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</si>
  <si>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</si>
  <si>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</si>
  <si>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</si>
  <si>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</si>
  <si>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</si>
  <si>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</si>
  <si>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</si>
  <si>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</si>
  <si>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</si>
  <si>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</si>
  <si>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</si>
  <si>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</si>
  <si>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</si>
  <si>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</si>
  <si>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</si>
  <si>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</si>
  <si>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</si>
  <si>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</si>
  <si>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</si>
  <si>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</si>
  <si>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</si>
  <si>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</si>
  <si>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</si>
  <si>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</si>
  <si>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</si>
  <si>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</si>
  <si>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</si>
  <si>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</si>
  <si>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</si>
  <si>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</si>
  <si>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</si>
  <si>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</si>
  <si>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</si>
  <si>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</si>
  <si>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</si>
  <si>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</si>
  <si>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</si>
  <si>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</si>
  <si>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</si>
  <si>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</si>
  <si>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</si>
  <si>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</si>
  <si>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</si>
  <si>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</si>
  <si>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</si>
  <si>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</si>
  <si>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</si>
  <si>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</si>
  <si>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</si>
  <si>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</si>
  <si>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</si>
  <si>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</si>
  <si>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</si>
  <si>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</si>
  <si>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</si>
  <si>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</si>
  <si>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</si>
  <si>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</si>
  <si>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</si>
  <si>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</si>
  <si>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</si>
  <si>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</si>
  <si>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</si>
  <si>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</si>
  <si>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</si>
  <si>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</si>
  <si>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</si>
  <si>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</si>
  <si>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</si>
  <si>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</si>
  <si>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</si>
  <si>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</si>
  <si>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</si>
  <si>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</si>
  <si>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</si>
  <si>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</si>
  <si>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</si>
  <si>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</si>
  <si>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</si>
  <si>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</si>
  <si>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</si>
  <si>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</si>
  <si>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</si>
  <si>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</si>
  <si>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</si>
  <si>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</si>
  <si>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</si>
  <si>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</si>
  <si>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</si>
  <si>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</si>
  <si>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</si>
  <si>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</si>
  <si>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</si>
  <si>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</si>
  <si>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</si>
  <si>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</si>
  <si>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</si>
  <si>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</si>
  <si>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</si>
  <si>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</si>
  <si>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</si>
  <si>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</si>
  <si>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</si>
  <si>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</si>
  <si>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</si>
  <si>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</si>
  <si>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</si>
  <si>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</si>
  <si>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</si>
  <si>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</si>
  <si>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</si>
  <si>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</si>
  <si>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</si>
  <si>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</si>
  <si>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</si>
  <si>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</si>
  <si>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</si>
  <si>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</si>
  <si>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</si>
  <si>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</si>
  <si>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</si>
  <si>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</si>
  <si>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</si>
  <si>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</si>
  <si>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</si>
  <si>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</si>
  <si>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</si>
  <si>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</si>
  <si>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</si>
  <si>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</si>
  <si>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</si>
  <si>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</si>
  <si>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</si>
  <si>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</si>
  <si>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</si>
  <si>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</si>
  <si>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</si>
  <si>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</si>
  <si>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</si>
  <si>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</si>
  <si>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</si>
  <si>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</si>
  <si>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</si>
  <si>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</si>
  <si>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</si>
  <si>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</si>
  <si>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</si>
  <si>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</si>
  <si>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</si>
  <si>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</si>
  <si>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</si>
  <si>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</si>
  <si>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</si>
  <si>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</si>
  <si>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</si>
  <si>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</si>
  <si>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</si>
  <si>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</si>
  <si>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</si>
  <si>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</si>
  <si>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</si>
  <si>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</si>
  <si>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</si>
  <si>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</si>
  <si>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</si>
  <si>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</si>
  <si>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</si>
  <si>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</si>
  <si>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</si>
  <si>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</si>
  <si>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</si>
  <si>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</si>
  <si>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</si>
  <si>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</si>
  <si>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</si>
  <si>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</si>
  <si>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</si>
  <si>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</si>
  <si>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</si>
  <si>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</si>
  <si>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</si>
  <si>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</si>
  <si>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</si>
  <si>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</si>
  <si>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</si>
  <si>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</si>
  <si>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</si>
  <si>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</si>
  <si>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</si>
  <si>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</si>
  <si>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</si>
  <si>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</si>
  <si>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</si>
  <si>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</si>
  <si>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</si>
  <si>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</si>
  <si>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</si>
  <si>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</si>
  <si>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</si>
  <si>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</si>
  <si>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</si>
  <si>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</si>
  <si>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</si>
  <si>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</si>
  <si>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</si>
  <si>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</si>
  <si>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</si>
  <si>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</si>
  <si>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</si>
  <si>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</si>
  <si>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</si>
  <si>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</si>
  <si>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</si>
  <si>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</si>
  <si>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</si>
  <si>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</si>
  <si>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</si>
  <si>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</si>
  <si>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</si>
  <si>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</si>
  <si>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</si>
  <si>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</si>
  <si>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</si>
  <si>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</si>
  <si>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</si>
  <si>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</si>
  <si>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</si>
  <si>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</si>
  <si>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</si>
  <si>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</si>
  <si>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</si>
  <si>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</si>
  <si>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</si>
  <si>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</si>
  <si>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</si>
  <si>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</si>
  <si>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</si>
  <si>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</si>
  <si>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</si>
  <si>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</si>
  <si>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</si>
  <si>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</si>
  <si>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</si>
  <si>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</si>
  <si>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</si>
  <si>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</si>
  <si>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</si>
  <si>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</si>
  <si>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</si>
  <si>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</si>
  <si>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</si>
  <si>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</si>
  <si>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</si>
  <si>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</si>
  <si>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</si>
  <si>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</si>
  <si>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</si>
  <si>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</si>
  <si>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</si>
  <si>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</si>
  <si>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</si>
  <si>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</si>
  <si>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</si>
  <si>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</si>
  <si>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</si>
  <si>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</si>
  <si>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</si>
  <si>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</si>
  <si>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</si>
  <si>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</si>
  <si>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</si>
  <si>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</si>
  <si>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</si>
  <si>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</si>
  <si>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</si>
  <si>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</si>
  <si>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</si>
  <si>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</si>
  <si>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</si>
  <si>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</si>
  <si>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</si>
  <si>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</si>
  <si>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</si>
  <si>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</si>
  <si>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</si>
  <si>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</si>
  <si>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</si>
  <si>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</si>
  <si>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</si>
  <si>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</si>
  <si>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</si>
  <si>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</si>
  <si>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</si>
  <si>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</si>
  <si>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</si>
  <si>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</si>
  <si>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</si>
  <si>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</si>
  <si>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</si>
  <si>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</si>
  <si>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</si>
  <si>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</si>
  <si>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</si>
  <si>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</si>
  <si>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</si>
  <si>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</si>
  <si>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</si>
  <si>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</si>
  <si>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</si>
  <si>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</si>
  <si>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</si>
  <si>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</si>
  <si>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</si>
  <si>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</si>
  <si>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</si>
  <si>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</si>
  <si>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</si>
  <si>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</si>
  <si>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</si>
  <si>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</si>
  <si>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</si>
  <si>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</si>
  <si>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</si>
  <si>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</si>
  <si>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</si>
  <si>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</si>
  <si>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</si>
  <si>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</si>
  <si>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</si>
  <si>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</si>
  <si>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</si>
  <si>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</si>
  <si>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</si>
  <si>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</si>
  <si>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</si>
  <si>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</si>
  <si>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</si>
  <si>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</si>
  <si>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</si>
  <si>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</si>
  <si>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</si>
  <si>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</si>
  <si>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</si>
  <si>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</si>
  <si>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</si>
  <si>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</si>
  <si>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</si>
  <si>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</si>
  <si>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</si>
  <si>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</si>
  <si>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</si>
  <si>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</si>
  <si>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</si>
  <si>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</si>
  <si>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</si>
  <si>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</si>
  <si>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</si>
  <si>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</si>
  <si>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</si>
  <si>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</si>
  <si>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</si>
  <si>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</si>
  <si>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</si>
  <si>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</si>
  <si>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</si>
  <si>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</si>
  <si>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</si>
  <si>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</si>
  <si>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</si>
  <si>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</si>
  <si>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</si>
  <si>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</si>
  <si>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</si>
  <si>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</si>
  <si>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</si>
  <si>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</si>
  <si>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</si>
  <si>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</si>
  <si>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</si>
  <si>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</si>
  <si>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</si>
  <si>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</si>
  <si>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</si>
  <si>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</si>
  <si>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</si>
  <si>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</si>
  <si>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</si>
  <si>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</si>
  <si>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</si>
  <si>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</si>
  <si>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</si>
  <si>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</si>
  <si>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</si>
  <si>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</si>
  <si>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</si>
  <si>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</si>
  <si>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</si>
  <si>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</si>
  <si>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</si>
  <si>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</si>
  <si>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</si>
  <si>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</si>
  <si>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</si>
  <si>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</si>
  <si>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</si>
  <si>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</si>
  <si>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</si>
  <si>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</si>
  <si>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</si>
  <si>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</si>
  <si>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</si>
  <si>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</si>
  <si>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</si>
  <si>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</si>
  <si>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</si>
  <si>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</si>
  <si>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</si>
  <si>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</si>
  <si>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</si>
  <si>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</si>
  <si>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</si>
  <si>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</si>
  <si>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</si>
  <si>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</si>
  <si>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</si>
  <si>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</si>
  <si>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</si>
  <si>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</si>
  <si>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</si>
  <si>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</si>
  <si>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</si>
  <si>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</si>
  <si>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</si>
  <si>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</si>
  <si>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</si>
  <si>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</si>
  <si>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</si>
  <si>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</si>
  <si>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</si>
  <si>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</si>
  <si>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</si>
  <si>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</si>
  <si>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</si>
  <si>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</si>
  <si>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</si>
  <si>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</si>
  <si>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</si>
  <si>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</si>
  <si>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</si>
  <si>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</si>
  <si>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</si>
  <si>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</si>
  <si>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</si>
  <si>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</si>
  <si>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</si>
  <si>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</si>
  <si>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</si>
  <si>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</si>
  <si>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</si>
  <si>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</si>
  <si>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</si>
  <si>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</si>
  <si>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</si>
  <si>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</si>
  <si>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</si>
  <si>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</si>
  <si>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</si>
  <si>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</si>
  <si>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</si>
  <si>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</si>
  <si>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</si>
  <si>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</si>
  <si>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</si>
  <si>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</si>
  <si>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</si>
  <si>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</si>
  <si>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</si>
  <si>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</si>
  <si>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</si>
  <si>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</si>
  <si>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</si>
  <si>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</si>
  <si>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</si>
  <si>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</si>
  <si>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</si>
  <si>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</si>
  <si>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</si>
  <si>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</si>
  <si>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</si>
  <si>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</si>
  <si>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</si>
  <si>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</si>
  <si>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</si>
  <si>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</si>
  <si>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</si>
  <si>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</si>
  <si>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</si>
  <si>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</si>
  <si>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</si>
  <si>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</si>
  <si>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</si>
  <si>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</si>
  <si>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</si>
  <si>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</si>
  <si>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</si>
  <si>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</si>
  <si>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</si>
  <si>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</si>
  <si>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</si>
  <si>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</si>
  <si>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</si>
  <si>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</si>
  <si>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</si>
  <si>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</si>
  <si>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</si>
  <si>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</si>
  <si>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</si>
  <si>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</si>
  <si>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</si>
  <si>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</si>
  <si>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</si>
  <si>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</si>
  <si>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</si>
  <si>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</si>
  <si>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</si>
  <si>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</si>
  <si>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</si>
  <si>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</si>
  <si>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</si>
  <si>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</si>
  <si>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</si>
  <si>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</si>
  <si>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</si>
  <si>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</si>
  <si>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</si>
  <si>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</si>
  <si>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</si>
  <si>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</si>
  <si>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</si>
  <si>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</si>
  <si>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</si>
  <si>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</si>
  <si>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</si>
  <si>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</si>
  <si>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</si>
  <si>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</si>
  <si>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</si>
  <si>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</si>
  <si>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</si>
  <si>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</si>
  <si>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</si>
  <si>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</si>
  <si>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</si>
  <si>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</si>
  <si>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</si>
  <si>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</si>
  <si>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</si>
  <si>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</si>
  <si>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</si>
  <si>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</si>
  <si>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</si>
  <si>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</si>
  <si>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</si>
  <si>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</si>
  <si>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</si>
  <si>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</si>
  <si>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</si>
  <si>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</si>
  <si>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</si>
  <si>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</si>
  <si>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</si>
  <si>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</si>
  <si>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</si>
  <si>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</si>
  <si>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</si>
  <si>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</si>
  <si>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</si>
  <si>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</si>
  <si>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</si>
  <si>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</si>
  <si>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</si>
  <si>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</si>
  <si>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</si>
  <si>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</si>
  <si>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</si>
  <si>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</si>
  <si>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</si>
  <si>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</si>
  <si>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</si>
  <si>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</si>
  <si>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</si>
  <si>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</si>
  <si>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</si>
  <si>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</si>
  <si>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</si>
  <si>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</si>
  <si>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</si>
  <si>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</si>
  <si>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</si>
  <si>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</si>
  <si>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</si>
  <si>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</si>
  <si>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</si>
  <si>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</si>
  <si>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</si>
  <si>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</si>
  <si>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</si>
  <si>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</si>
  <si>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</si>
  <si>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</si>
  <si>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</si>
  <si>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</si>
  <si>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</si>
  <si>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</si>
  <si>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</si>
  <si>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</si>
  <si>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</si>
  <si>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</si>
  <si>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</si>
  <si>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</si>
  <si>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</si>
  <si>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</si>
  <si>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</si>
  <si>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</si>
  <si>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</si>
  <si>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</si>
  <si>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</si>
  <si>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</si>
  <si>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</si>
  <si>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</si>
  <si>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</si>
  <si>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</si>
  <si>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</si>
  <si>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</si>
  <si>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</si>
  <si>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</si>
  <si>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</si>
  <si>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</si>
  <si>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</si>
  <si>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</si>
  <si>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</si>
  <si>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</si>
  <si>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</si>
  <si>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</si>
  <si>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</si>
  <si>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</si>
  <si>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</si>
  <si>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</si>
  <si>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</si>
  <si>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</si>
  <si>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</si>
  <si>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</si>
  <si>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</si>
  <si>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</si>
  <si>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</si>
  <si>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</si>
  <si>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</si>
  <si>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</si>
  <si>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</si>
  <si>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</si>
  <si>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</si>
  <si>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</si>
  <si>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</si>
  <si>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</si>
  <si>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</si>
  <si>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</si>
  <si>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</si>
  <si>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</si>
  <si>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</si>
  <si>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</si>
  <si>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</si>
  <si>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</si>
  <si>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</si>
  <si>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</si>
  <si>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</si>
  <si>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</si>
  <si>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</si>
  <si>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</si>
  <si>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</si>
  <si>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</si>
  <si>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</si>
  <si>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</si>
  <si>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</si>
  <si>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</si>
  <si>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</si>
  <si>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</si>
  <si>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</si>
  <si>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</si>
  <si>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</si>
  <si>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</si>
  <si>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</si>
  <si>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</si>
  <si>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</si>
  <si>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</si>
  <si>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</si>
  <si>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</si>
  <si>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</si>
  <si>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</si>
  <si>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</si>
  <si>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</si>
  <si>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</si>
  <si>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</si>
  <si>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</si>
  <si>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</si>
  <si>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</si>
  <si>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</si>
  <si>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</si>
  <si>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</si>
  <si>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</si>
  <si>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</si>
  <si>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</si>
  <si>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</si>
  <si>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</si>
  <si>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</si>
  <si>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</si>
  <si>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</si>
  <si>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</si>
  <si>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</si>
  <si>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</si>
  <si>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</si>
  <si>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</si>
  <si>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</si>
  <si>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</si>
  <si>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</si>
  <si>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</si>
  <si>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</si>
  <si>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</si>
  <si>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</si>
  <si>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</si>
  <si>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</si>
  <si>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</si>
  <si>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</si>
  <si>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</si>
  <si>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</si>
  <si>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</si>
  <si>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</si>
  <si>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</si>
  <si>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</si>
  <si>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</si>
  <si>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</si>
  <si>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</si>
  <si>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</si>
  <si>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</si>
  <si>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</si>
  <si>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</si>
  <si>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</si>
  <si>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</si>
  <si>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</si>
  <si>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</si>
  <si>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</si>
  <si>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</si>
  <si>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</si>
  <si>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</si>
  <si>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</si>
  <si>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</si>
  <si>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</si>
  <si>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</si>
  <si>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</si>
  <si>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</si>
  <si>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</si>
  <si>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</si>
  <si>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</si>
  <si>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</si>
  <si>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</si>
  <si>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</si>
  <si>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</si>
  <si>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</si>
  <si>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</si>
  <si>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</si>
  <si>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</si>
  <si>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</si>
  <si>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</si>
  <si>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</si>
  <si>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</si>
  <si>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</si>
  <si>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</si>
  <si>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</si>
  <si>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</si>
  <si>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</si>
  <si>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</si>
  <si>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</si>
  <si>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</si>
  <si>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</si>
  <si>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</si>
  <si>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</si>
  <si>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</si>
  <si>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</si>
  <si>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</si>
  <si>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</si>
  <si>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</si>
  <si>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</si>
  <si>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</si>
  <si>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</si>
  <si>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</si>
  <si>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</si>
  <si>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</si>
  <si>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</si>
  <si>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</si>
  <si>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</si>
  <si>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</si>
  <si>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</si>
  <si>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</si>
  <si>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</si>
  <si>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</si>
  <si>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</si>
  <si>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</si>
  <si>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</si>
  <si>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</si>
  <si>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</si>
  <si>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</si>
  <si>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</si>
  <si>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</si>
  <si>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</si>
  <si>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</si>
  <si>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</si>
  <si>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</si>
  <si>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</si>
  <si>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</si>
  <si>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</si>
  <si>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</si>
  <si>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</si>
  <si>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</si>
  <si>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</si>
  <si>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</si>
  <si>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</si>
  <si>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</si>
  <si>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</si>
  <si>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</si>
  <si>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</si>
  <si>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</si>
  <si>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</si>
  <si>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</si>
  <si>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</si>
  <si>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</si>
  <si>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</si>
  <si>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</si>
  <si>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</si>
  <si>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</si>
  <si>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</si>
  <si>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</si>
  <si>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</si>
  <si>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</si>
  <si>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</si>
  <si>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</si>
  <si>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</si>
  <si>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</si>
  <si>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</si>
  <si>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</si>
  <si>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</si>
  <si>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</si>
  <si>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</si>
  <si>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</si>
  <si>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</si>
  <si>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</si>
  <si>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</si>
  <si>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</si>
  <si>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</si>
  <si>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</si>
  <si>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</si>
  <si>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</si>
  <si>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</si>
  <si>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</si>
  <si>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</si>
  <si>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</si>
  <si>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</si>
  <si>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</si>
  <si>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</si>
  <si>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</si>
  <si>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</si>
  <si>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</si>
  <si>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</si>
  <si>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</si>
  <si>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</si>
  <si>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</si>
  <si>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</si>
  <si>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</si>
  <si>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</si>
  <si>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</si>
  <si>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</si>
  <si>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</si>
  <si>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</si>
  <si>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</si>
  <si>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</si>
  <si>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</si>
  <si>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</si>
  <si>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</si>
  <si>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</si>
  <si>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</si>
  <si>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</si>
  <si>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</si>
  <si>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</si>
  <si>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</si>
  <si>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</si>
  <si>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</si>
  <si>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</si>
  <si>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</si>
  <si>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</si>
  <si>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</si>
  <si>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</si>
  <si>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</si>
  <si>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</si>
  <si>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</si>
  <si>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</si>
  <si>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</si>
  <si>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</si>
  <si>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</si>
  <si>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</si>
  <si>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</si>
  <si>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</si>
  <si>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</si>
  <si>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</si>
  <si>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</si>
  <si>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</si>
  <si>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</si>
  <si>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</si>
  <si>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</si>
  <si>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</si>
  <si>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</si>
  <si>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</si>
  <si>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</si>
  <si>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</si>
  <si>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</si>
  <si>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</si>
  <si>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</si>
  <si>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</si>
  <si>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</si>
  <si>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</si>
  <si>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</si>
  <si>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</si>
  <si>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</si>
  <si>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</si>
  <si>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</si>
  <si>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</si>
  <si>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</si>
  <si>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</si>
  <si>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</si>
  <si>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</si>
  <si>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</si>
  <si>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</si>
  <si>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</si>
  <si>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</si>
  <si>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</si>
  <si>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</si>
  <si>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</si>
  <si>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</si>
  <si>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</si>
  <si>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</si>
  <si>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</si>
  <si>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</si>
  <si>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</si>
  <si>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</si>
  <si>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</si>
  <si>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</si>
  <si>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</si>
  <si>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</si>
  <si>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</si>
  <si>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</si>
  <si>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</si>
  <si>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</si>
  <si>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</si>
  <si>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</si>
  <si>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</si>
  <si>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</si>
  <si>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</si>
  <si>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</si>
  <si>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</si>
  <si>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</si>
  <si>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</si>
  <si>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</si>
  <si>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</si>
  <si>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</si>
  <si>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</si>
  <si>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</si>
  <si>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</si>
  <si>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</si>
  <si>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</si>
  <si>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</si>
  <si>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</si>
  <si>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</si>
  <si>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</si>
  <si>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</si>
  <si>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</si>
  <si>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</si>
  <si>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</si>
  <si>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</si>
  <si>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</si>
  <si>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</si>
  <si>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</si>
  <si>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</si>
  <si>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</si>
  <si>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</si>
  <si>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</si>
  <si>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</si>
  <si>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</si>
  <si>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</si>
  <si>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</si>
  <si>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</si>
  <si>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</si>
  <si>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</si>
  <si>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</si>
  <si>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</si>
  <si>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</si>
  <si>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</si>
  <si>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</si>
  <si>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</si>
  <si>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</si>
  <si>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</si>
  <si>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</si>
  <si>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</si>
  <si>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</si>
  <si>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</si>
  <si>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</si>
  <si>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</si>
  <si>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</si>
  <si>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</si>
  <si>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</si>
  <si>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</si>
  <si>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</si>
  <si>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</si>
  <si>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</si>
  <si>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</si>
  <si>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</si>
  <si>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</si>
  <si>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</si>
  <si>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</si>
  <si>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</si>
  <si>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</si>
  <si>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</si>
  <si>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</si>
  <si>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</si>
  <si>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</si>
  <si>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</si>
  <si>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</si>
  <si>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</si>
  <si>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</si>
  <si>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</si>
  <si>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</si>
  <si>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</si>
  <si>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</si>
  <si>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</si>
  <si>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</si>
  <si>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</si>
  <si>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</si>
  <si>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</si>
  <si>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</si>
  <si>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</si>
  <si>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</si>
  <si>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</si>
  <si>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</si>
  <si>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</si>
  <si>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</si>
  <si>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</si>
  <si>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</si>
  <si>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</si>
  <si>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</si>
  <si>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</si>
  <si>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</si>
  <si>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</si>
  <si>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</si>
  <si>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</si>
  <si>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</si>
  <si>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</si>
  <si>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</si>
  <si>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</si>
  <si>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</si>
  <si>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</si>
  <si>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</si>
  <si>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</si>
  <si>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</si>
  <si>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</si>
  <si>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</si>
  <si>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</si>
  <si>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</si>
  <si>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</si>
  <si>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</si>
  <si>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</si>
  <si>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</si>
  <si>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</si>
  <si>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</si>
  <si>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</si>
  <si>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</si>
  <si>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</si>
  <si>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</si>
  <si>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</si>
  <si>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</si>
  <si>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</si>
  <si>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</si>
  <si>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</si>
  <si>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</si>
  <si>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</si>
  <si>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</si>
  <si>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</si>
  <si>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</si>
  <si>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</si>
  <si>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</si>
  <si>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</si>
  <si>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</si>
  <si>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</si>
  <si>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</si>
  <si>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</si>
  <si>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</si>
  <si>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</si>
  <si>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</si>
  <si>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</si>
  <si>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</si>
  <si>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</si>
  <si>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</si>
  <si>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</si>
  <si>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</si>
  <si>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</si>
  <si>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</si>
  <si>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</si>
  <si>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</si>
  <si>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</si>
  <si>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</si>
  <si>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</si>
  <si>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</si>
  <si>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</si>
  <si>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</si>
  <si>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</si>
  <si>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</si>
  <si>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</si>
  <si>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</si>
  <si>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</si>
  <si>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</si>
  <si>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</si>
  <si>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</si>
  <si>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</si>
  <si>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</si>
  <si>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</si>
  <si>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</si>
  <si>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</si>
  <si>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</si>
  <si>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</si>
  <si>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</si>
  <si>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</si>
  <si>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</si>
  <si>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</si>
  <si>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</si>
  <si>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</si>
  <si>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</si>
  <si>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</si>
  <si>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</si>
  <si>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</si>
  <si>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</si>
  <si>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</si>
  <si>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</si>
  <si>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</si>
  <si>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</si>
  <si>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</si>
  <si>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</si>
  <si>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</si>
  <si>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</si>
  <si>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</si>
  <si>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</si>
  <si>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</si>
  <si>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</si>
  <si>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</si>
  <si>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</si>
  <si>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</si>
  <si>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</si>
  <si>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</si>
  <si>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</si>
  <si>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</si>
  <si>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</si>
  <si>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</si>
  <si>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</si>
  <si>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</si>
  <si>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</si>
  <si>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</si>
  <si>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</si>
  <si>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</si>
  <si>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</si>
  <si>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</si>
  <si>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</si>
  <si>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</si>
  <si>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</si>
  <si>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</si>
  <si>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</si>
  <si>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</si>
  <si>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</si>
  <si>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</si>
  <si>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</si>
  <si>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</si>
  <si>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</si>
  <si>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</si>
  <si>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</si>
  <si>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</si>
  <si>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</si>
  <si>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</si>
  <si>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</si>
  <si>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</si>
  <si>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</si>
  <si>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</si>
  <si>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</si>
  <si>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</si>
  <si>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</si>
  <si>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</si>
  <si>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</si>
  <si>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</si>
  <si>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</si>
  <si>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</si>
  <si>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</si>
  <si>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</si>
  <si>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</si>
  <si>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</si>
  <si>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</si>
  <si>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</si>
  <si>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</si>
  <si>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</si>
  <si>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</si>
  <si>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</si>
  <si>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</si>
  <si>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</si>
  <si>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</si>
  <si>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</si>
  <si>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</si>
  <si>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</si>
  <si>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</si>
  <si>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</si>
  <si>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</si>
  <si>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</si>
  <si>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</si>
  <si>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</si>
  <si>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</si>
  <si>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</si>
  <si>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</si>
  <si>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</si>
  <si>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</si>
  <si>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</si>
  <si>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</si>
  <si>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</si>
  <si>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</si>
  <si>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</si>
  <si>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</si>
  <si>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</si>
  <si>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</si>
  <si>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</si>
  <si>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</si>
  <si>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</si>
  <si>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</si>
  <si>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</si>
  <si>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</si>
  <si>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</si>
  <si>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</si>
  <si>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</si>
  <si>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</si>
  <si>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</si>
  <si>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</si>
  <si>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</si>
  <si>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</si>
  <si>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</si>
  <si>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</si>
  <si>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</si>
  <si>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</si>
  <si>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</si>
  <si>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</si>
  <si>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</si>
  <si>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</si>
  <si>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</si>
  <si>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</si>
  <si>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</si>
  <si>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</si>
  <si>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</si>
  <si>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</si>
  <si>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</si>
  <si>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</si>
  <si>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</si>
  <si>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</si>
  <si>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</si>
  <si>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</si>
  <si>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</si>
  <si>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</si>
  <si>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</si>
  <si>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</si>
  <si>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</si>
  <si>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</si>
  <si>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</si>
  <si>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</si>
  <si>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</si>
  <si>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</si>
  <si>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</si>
  <si>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</si>
  <si>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</si>
  <si>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</si>
  <si>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</si>
  <si>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</si>
  <si>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</si>
  <si>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</si>
  <si>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</si>
  <si>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</si>
  <si>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</si>
  <si>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</si>
  <si>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</si>
  <si>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</si>
  <si>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</si>
  <si>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</si>
  <si>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</si>
  <si>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</si>
  <si>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</si>
  <si>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</si>
  <si>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</si>
  <si>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</si>
  <si>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</si>
  <si>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</si>
  <si>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</si>
  <si>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</si>
  <si>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</si>
  <si>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</si>
  <si>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</si>
  <si>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</si>
  <si>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</si>
  <si>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</si>
  <si>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</si>
  <si>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</si>
  <si>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</si>
  <si>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</si>
  <si>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</si>
  <si>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</si>
  <si>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</si>
  <si>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</si>
  <si>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</si>
  <si>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</si>
  <si>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</si>
  <si>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</si>
  <si>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</si>
  <si>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</si>
  <si>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</si>
  <si>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</si>
  <si>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</si>
  <si>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</si>
  <si>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</si>
  <si>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</si>
  <si>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</si>
  <si>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</si>
  <si>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</si>
  <si>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</si>
  <si>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</si>
  <si>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</si>
  <si>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</si>
  <si>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</si>
  <si>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</si>
  <si>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</si>
  <si>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</si>
  <si>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</si>
  <si>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</si>
  <si>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</si>
  <si>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</si>
  <si>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</si>
  <si>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</si>
  <si>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</si>
  <si>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</si>
  <si>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</si>
  <si>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</si>
  <si>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</si>
  <si>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</si>
  <si>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</si>
  <si>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</si>
  <si>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</si>
  <si>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</si>
  <si>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</si>
  <si>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</si>
  <si>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</si>
  <si>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</si>
  <si>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</si>
  <si>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</si>
  <si>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</si>
  <si>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</si>
  <si>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</si>
  <si>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</si>
  <si>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</si>
  <si>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</si>
  <si>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</si>
  <si>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</si>
  <si>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</si>
  <si>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</si>
  <si>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</si>
  <si>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</si>
  <si>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</si>
  <si>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</si>
  <si>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</si>
  <si>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</si>
  <si>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</si>
  <si>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</si>
  <si>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</si>
  <si>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</si>
  <si>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</si>
  <si>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</si>
  <si>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</si>
  <si>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</si>
  <si>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</si>
  <si>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</si>
  <si>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</si>
  <si>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</si>
  <si>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</si>
  <si>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</si>
  <si>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</si>
  <si>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</si>
  <si>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</si>
  <si>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</si>
  <si>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</si>
  <si>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</si>
  <si>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</si>
  <si>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</si>
  <si>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</si>
  <si>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</si>
  <si>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</si>
  <si>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</si>
  <si>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</si>
  <si>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</si>
  <si>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</si>
  <si>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</si>
  <si>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</si>
  <si>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</si>
  <si>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</si>
  <si>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</si>
  <si>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</si>
  <si>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</si>
  <si>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</si>
  <si>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</si>
  <si>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</si>
  <si>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</si>
  <si>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</si>
  <si>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</si>
  <si>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</si>
  <si>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</si>
  <si>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</si>
  <si>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</si>
  <si>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</si>
  <si>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</si>
  <si>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</si>
  <si>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</si>
  <si>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</si>
  <si>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</si>
  <si>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</si>
  <si>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</si>
  <si>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</si>
  <si>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</si>
  <si>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</si>
  <si>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</si>
  <si>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</si>
  <si>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</si>
  <si>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</si>
  <si>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</si>
  <si>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</si>
  <si>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</si>
  <si>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</si>
  <si>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</si>
  <si>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</si>
  <si>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</si>
  <si>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</si>
  <si>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</si>
  <si>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</si>
  <si>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</si>
  <si>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</si>
  <si>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</si>
  <si>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</si>
  <si>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</si>
  <si>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</si>
  <si>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</si>
  <si>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</si>
  <si>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</si>
  <si>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</si>
  <si>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</si>
  <si>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</si>
  <si>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</si>
  <si>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</si>
  <si>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</si>
  <si>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</si>
  <si>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</si>
  <si>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</si>
  <si>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</si>
  <si>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</si>
  <si>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</si>
  <si>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</si>
  <si>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</si>
  <si>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</si>
  <si>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</si>
  <si>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</si>
  <si>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</si>
  <si>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</si>
  <si>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</si>
  <si>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</si>
  <si>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</si>
  <si>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</si>
  <si>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</si>
  <si>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</si>
  <si>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</si>
  <si>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</si>
  <si>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</si>
  <si>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</si>
  <si>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</si>
  <si>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</si>
  <si>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</si>
  <si>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</si>
  <si>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</si>
  <si>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</si>
  <si>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</si>
  <si>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</si>
  <si>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</si>
  <si>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</si>
  <si>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</si>
  <si>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</si>
  <si>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</si>
  <si>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</si>
  <si>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</si>
  <si>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</si>
  <si>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</si>
  <si>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</si>
  <si>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</si>
  <si>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</si>
  <si>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</si>
  <si>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</si>
  <si>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</si>
  <si>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</si>
  <si>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</si>
  <si>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</si>
  <si>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</si>
  <si>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</si>
  <si>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</si>
  <si>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</si>
  <si>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</si>
  <si>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</si>
  <si>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</si>
  <si>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</si>
  <si>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</si>
  <si>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</si>
  <si>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</si>
  <si>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</si>
  <si>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</si>
  <si>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</si>
  <si>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</si>
  <si>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</si>
  <si>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</si>
  <si>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</si>
  <si>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</si>
  <si>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</si>
  <si>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</si>
  <si>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</si>
  <si>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</si>
  <si>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</si>
  <si>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</si>
  <si>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</si>
  <si>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</si>
  <si>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</si>
  <si>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</si>
  <si>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</si>
  <si>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</si>
  <si>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</si>
  <si>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</si>
  <si>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</si>
  <si>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</si>
  <si>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</si>
  <si>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</si>
  <si>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</si>
  <si>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</si>
  <si>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</si>
  <si>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</si>
  <si>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</si>
  <si>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</si>
  <si>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</si>
  <si>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</si>
  <si>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</si>
  <si>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</si>
  <si>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</si>
  <si>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</si>
  <si>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</si>
  <si>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</si>
  <si>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</si>
  <si>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</si>
  <si>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</si>
  <si>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</si>
  <si>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</si>
  <si>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</si>
  <si>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</si>
  <si>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</si>
  <si>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</si>
  <si>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</si>
  <si>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</si>
  <si>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</si>
  <si>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</si>
  <si>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</si>
  <si>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</si>
  <si>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</si>
  <si>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</si>
  <si>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</si>
  <si>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</si>
  <si>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</si>
  <si>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</si>
  <si>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</si>
  <si>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</si>
  <si>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</si>
  <si>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</si>
  <si>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</si>
  <si>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</si>
  <si>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</si>
  <si>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</si>
  <si>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</si>
  <si>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</si>
  <si>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</si>
  <si>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</si>
  <si>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</si>
  <si>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</si>
  <si>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</si>
  <si>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</si>
  <si>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</si>
  <si>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</si>
  <si>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</si>
  <si>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</si>
  <si>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</si>
  <si>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</si>
  <si>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</si>
  <si>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</si>
  <si>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</si>
  <si>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</si>
  <si>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</si>
  <si>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</si>
  <si>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</si>
  <si>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</si>
  <si>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</si>
  <si>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</si>
  <si>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</si>
  <si>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</si>
  <si>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</si>
  <si>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</si>
  <si>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</si>
  <si>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</si>
  <si>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</si>
  <si>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</si>
  <si>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</si>
  <si>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</si>
  <si>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</si>
  <si>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</si>
  <si>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</si>
  <si>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</si>
  <si>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</si>
  <si>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</si>
  <si>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</si>
  <si>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</si>
  <si>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</si>
  <si>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</si>
  <si>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</si>
  <si>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</si>
  <si>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</si>
  <si>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</si>
  <si>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</si>
  <si>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</si>
  <si>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</si>
  <si>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</si>
  <si>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</si>
  <si>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</si>
  <si>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</si>
  <si>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</si>
  <si>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</si>
  <si>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</si>
  <si>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</si>
  <si>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</si>
  <si>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</si>
  <si>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</si>
  <si>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</si>
  <si>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</si>
  <si>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</si>
  <si>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</si>
  <si>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</si>
  <si>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</si>
  <si>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</si>
  <si>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</si>
  <si>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</si>
  <si>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</si>
  <si>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</si>
  <si>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</si>
  <si>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</si>
  <si>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</si>
  <si>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</si>
  <si>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</si>
  <si>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</si>
  <si>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</si>
  <si>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</si>
  <si>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</si>
  <si>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</si>
  <si>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</si>
  <si>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</si>
  <si>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</si>
  <si>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</si>
  <si>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</si>
  <si>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</si>
  <si>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</si>
  <si>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</si>
  <si>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</si>
  <si>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</si>
  <si>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</si>
  <si>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</si>
  <si>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</si>
  <si>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</si>
  <si>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</si>
  <si>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</si>
  <si>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</si>
  <si>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</si>
  <si>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</si>
  <si>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</si>
  <si>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</si>
  <si>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</si>
  <si>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</si>
  <si>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</si>
  <si>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</si>
  <si>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</si>
  <si>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</si>
  <si>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</si>
  <si>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</si>
  <si>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</si>
  <si>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</si>
  <si>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</si>
  <si>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</si>
  <si>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</si>
  <si>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</si>
  <si>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</si>
  <si>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</si>
  <si>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</si>
  <si>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</si>
  <si>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</si>
  <si>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</si>
  <si>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</si>
  <si>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</si>
  <si>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</si>
  <si>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</si>
  <si>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</si>
  <si>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</si>
  <si>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</si>
  <si>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</si>
  <si>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</si>
  <si>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</si>
  <si>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</si>
  <si>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</si>
  <si>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</si>
  <si>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</si>
  <si>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</si>
  <si>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</si>
  <si>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</si>
  <si>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</si>
  <si>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</si>
  <si>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</si>
  <si>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</si>
  <si>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</si>
  <si>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</si>
  <si>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</si>
  <si>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</si>
  <si>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</si>
  <si>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</si>
  <si>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</si>
  <si>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</si>
  <si>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</si>
  <si>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</si>
  <si>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</si>
  <si>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</si>
  <si>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</si>
  <si>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</si>
  <si>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</si>
  <si>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</si>
  <si>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</si>
  <si>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</si>
  <si>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</si>
  <si>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</si>
  <si>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</si>
  <si>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</si>
  <si>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</si>
  <si>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</si>
  <si>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</si>
  <si>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</si>
  <si>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</si>
  <si>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</si>
  <si>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</si>
  <si>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</si>
  <si>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</si>
  <si>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</si>
  <si>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</si>
  <si>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</si>
  <si>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</si>
  <si>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</si>
  <si>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</si>
  <si>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</si>
  <si>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</si>
  <si>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</si>
  <si>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</si>
  <si>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</si>
  <si>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</si>
  <si>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</si>
  <si>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</si>
  <si>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</si>
  <si>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</si>
  <si>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</si>
  <si>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</si>
  <si>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</si>
  <si>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</si>
  <si>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</si>
  <si>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</si>
  <si>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</si>
  <si>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</si>
  <si>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</si>
  <si>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</si>
  <si>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</si>
  <si>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</si>
  <si>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</si>
  <si>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</si>
  <si>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</si>
  <si>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</si>
  <si>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</si>
  <si>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</si>
  <si>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</si>
  <si>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</si>
  <si>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</si>
  <si>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</si>
  <si>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</si>
  <si>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</si>
  <si>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</si>
  <si>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</si>
  <si>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</si>
  <si>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</si>
  <si>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</si>
  <si>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</si>
  <si>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</si>
  <si>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</si>
  <si>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</si>
  <si>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</si>
  <si>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</si>
  <si>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</si>
  <si>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</si>
  <si>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</si>
  <si>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</si>
  <si>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</si>
  <si>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</si>
  <si>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</si>
  <si>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</si>
  <si>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</si>
  <si>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</si>
  <si>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</si>
  <si>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</si>
  <si>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</si>
  <si>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</si>
  <si>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</si>
  <si>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</si>
  <si>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</si>
  <si>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</si>
  <si>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</si>
  <si>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</si>
  <si>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</si>
  <si>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</si>
  <si>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</si>
  <si>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</si>
  <si>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</si>
  <si>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</si>
  <si>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</si>
  <si>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</si>
  <si>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</si>
  <si>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</si>
  <si>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</si>
  <si>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</si>
  <si>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</si>
  <si>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</si>
  <si>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</si>
  <si>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</si>
  <si>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</si>
  <si>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</si>
  <si>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</si>
  <si>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</si>
  <si>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</si>
  <si>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</si>
  <si>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</si>
  <si>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</si>
  <si>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</si>
  <si>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</si>
  <si>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</si>
  <si>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</si>
  <si>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</si>
  <si>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</si>
  <si>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</si>
  <si>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</si>
  <si>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</si>
  <si>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</si>
  <si>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</si>
  <si>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</si>
  <si>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</si>
  <si>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</si>
  <si>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</si>
  <si>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</si>
  <si>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</si>
  <si>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</si>
  <si>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</si>
  <si>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</si>
  <si>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</si>
  <si>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</si>
  <si>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</si>
  <si>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</si>
  <si>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</si>
  <si>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</si>
  <si>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</si>
  <si>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</si>
  <si>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</si>
  <si>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</si>
  <si>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</si>
  <si>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</si>
  <si>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</si>
  <si>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</si>
  <si>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</si>
  <si>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</si>
  <si>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</si>
  <si>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</si>
  <si>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</si>
  <si>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</si>
  <si>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</si>
  <si>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</si>
  <si>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</si>
  <si>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</si>
  <si>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</si>
  <si>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</si>
  <si>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</si>
  <si>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</si>
  <si>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</si>
  <si>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</si>
  <si>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</si>
  <si>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</si>
  <si>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</si>
  <si>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</si>
  <si>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</si>
  <si>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</si>
  <si>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</si>
  <si>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</si>
  <si>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</si>
  <si>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</si>
  <si>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</si>
  <si>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</si>
  <si>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</si>
  <si>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</si>
  <si>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</si>
  <si>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</si>
  <si>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</si>
  <si>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</si>
  <si>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</si>
  <si>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</si>
  <si>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</si>
  <si>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</si>
  <si>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</si>
  <si>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</si>
  <si>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</si>
  <si>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</si>
  <si>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</si>
  <si>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</si>
  <si>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</si>
  <si>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</si>
  <si>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</si>
  <si>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</si>
  <si>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</si>
  <si>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</si>
  <si>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</si>
  <si>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</si>
  <si>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</si>
  <si>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</si>
  <si>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</si>
  <si>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</si>
  <si>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</si>
  <si>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</si>
  <si>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</si>
  <si>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</si>
  <si>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</si>
  <si>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</si>
  <si>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</si>
  <si>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</si>
  <si>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</si>
  <si>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</si>
  <si>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</si>
  <si>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</si>
  <si>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</si>
  <si>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</si>
  <si>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</si>
  <si>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</si>
  <si>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</si>
  <si>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</si>
  <si>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</si>
  <si>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</si>
  <si>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</si>
  <si>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</si>
  <si>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</si>
  <si>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</si>
  <si>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</si>
  <si>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</si>
  <si>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</si>
  <si>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</si>
  <si>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</si>
  <si>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</si>
  <si>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</si>
  <si>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</si>
  <si>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</si>
  <si>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</si>
  <si>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</si>
  <si>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</si>
  <si>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</si>
  <si>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</si>
  <si>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</si>
  <si>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</si>
  <si>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</si>
  <si>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</si>
  <si>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</si>
  <si>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</si>
  <si>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</si>
  <si>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</si>
  <si>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</si>
  <si>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</si>
  <si>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</si>
  <si>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</si>
  <si>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</si>
  <si>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</si>
  <si>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</si>
  <si>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</si>
  <si>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</si>
  <si>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</si>
  <si>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</si>
  <si>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</si>
  <si>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</si>
  <si>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</si>
  <si>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</si>
  <si>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</si>
  <si>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</si>
  <si>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</si>
  <si>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</si>
  <si>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</si>
  <si>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</si>
  <si>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</si>
  <si>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</si>
  <si>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</si>
  <si>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</si>
  <si>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</si>
  <si>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</si>
  <si>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</si>
  <si>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</si>
  <si>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</si>
  <si>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</si>
  <si>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</si>
  <si>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</si>
  <si>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</si>
  <si>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</si>
  <si>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</si>
  <si>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</si>
  <si>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</si>
  <si>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</si>
  <si>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</si>
  <si>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</si>
  <si>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</si>
  <si>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</si>
  <si>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</si>
  <si>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</si>
  <si>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</si>
  <si>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</si>
  <si>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</si>
  <si>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</si>
  <si>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</si>
  <si>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</si>
  <si>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</si>
  <si>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</si>
  <si>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</si>
  <si>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</si>
  <si>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</si>
  <si>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</si>
  <si>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</si>
  <si>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</si>
  <si>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</si>
  <si>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</si>
  <si>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</si>
  <si>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</si>
  <si>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</si>
  <si>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</si>
  <si>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</si>
  <si>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</si>
  <si>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</si>
  <si>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</si>
  <si>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</si>
  <si>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</si>
  <si>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</si>
  <si>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</si>
  <si>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</si>
  <si>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</si>
  <si>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</si>
  <si>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</si>
  <si>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</si>
  <si>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</si>
  <si>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</si>
  <si>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</si>
  <si>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</si>
  <si>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</si>
  <si>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</si>
  <si>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</si>
  <si>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</si>
  <si>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</si>
  <si>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</si>
  <si>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</si>
  <si>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</si>
  <si>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</si>
  <si>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</si>
  <si>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</si>
  <si>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</si>
  <si>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</si>
  <si>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</si>
  <si>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</si>
  <si>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</si>
  <si>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</si>
  <si>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</si>
  <si>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</si>
  <si>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</si>
  <si>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</si>
  <si>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</si>
  <si>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</si>
  <si>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</si>
  <si>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</si>
  <si>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</si>
  <si>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</si>
  <si>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</si>
  <si>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</si>
  <si>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</si>
  <si>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</si>
  <si>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</si>
  <si>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</si>
  <si>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</si>
  <si>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</si>
  <si>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</si>
  <si>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</si>
  <si>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</si>
  <si>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</si>
  <si>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</si>
  <si>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</si>
  <si>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</si>
  <si>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</si>
  <si>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</si>
  <si>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</si>
  <si>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</si>
  <si>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</si>
  <si>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</si>
  <si>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</si>
  <si>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</si>
  <si>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</si>
  <si>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</si>
  <si>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</si>
  <si>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</si>
  <si>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</si>
  <si>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</si>
  <si>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</si>
  <si>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</si>
  <si>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</si>
  <si>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</si>
  <si>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</si>
  <si>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</si>
  <si>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</si>
  <si>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</si>
  <si>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</si>
  <si>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</si>
  <si>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</si>
  <si>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</si>
  <si>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</si>
  <si>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</si>
  <si>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</si>
  <si>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</si>
  <si>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</si>
  <si>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</si>
  <si>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</si>
  <si>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</si>
  <si>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</si>
  <si>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</si>
  <si>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</si>
  <si>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</si>
  <si>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</si>
  <si>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</si>
  <si>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</si>
  <si>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</si>
  <si>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</si>
  <si>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</si>
  <si>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</si>
  <si>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</si>
  <si>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</si>
  <si>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</si>
  <si>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</si>
  <si>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</si>
  <si>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</si>
  <si>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</si>
  <si>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</si>
  <si>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</si>
  <si>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</si>
  <si>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</si>
  <si>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</si>
  <si>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</si>
  <si>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</si>
  <si>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</si>
  <si>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</si>
  <si>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</si>
  <si>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</si>
  <si>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</si>
  <si>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</si>
  <si>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</si>
  <si>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</si>
  <si>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</si>
  <si>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</si>
  <si>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</si>
  <si>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</si>
  <si>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</si>
  <si>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</si>
  <si>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</si>
  <si>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</si>
  <si>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</si>
  <si>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</si>
  <si>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</si>
  <si>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</si>
  <si>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</si>
  <si>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</si>
  <si>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</si>
  <si>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</si>
  <si>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</si>
  <si>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</si>
  <si>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</si>
  <si>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</si>
  <si>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</si>
  <si>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</si>
  <si>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</si>
  <si>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</si>
  <si>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</si>
  <si>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</si>
  <si>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</si>
  <si>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</si>
  <si>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</si>
  <si>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</si>
  <si>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</si>
  <si>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</si>
  <si>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</si>
  <si>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</si>
  <si>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</si>
  <si>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</si>
  <si>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</si>
  <si>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</si>
  <si>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</si>
  <si>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</si>
  <si>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</si>
  <si>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</si>
  <si>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</si>
  <si>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</si>
  <si>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</si>
  <si>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</si>
  <si>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</si>
  <si>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</si>
  <si>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</si>
  <si>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</si>
  <si>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</si>
  <si>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</si>
  <si>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</si>
  <si>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</si>
  <si>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</si>
  <si>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</si>
  <si>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</si>
  <si>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</si>
  <si>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</si>
  <si>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</si>
  <si>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</si>
  <si>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</si>
  <si>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</si>
  <si>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</si>
  <si>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</si>
  <si>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</si>
  <si>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</si>
  <si>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</si>
  <si>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</si>
  <si>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</si>
  <si>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</si>
  <si>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</si>
  <si>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</si>
  <si>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</si>
  <si>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</si>
  <si>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</si>
  <si>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</si>
  <si>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</si>
  <si>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</si>
  <si>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</si>
  <si>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</si>
  <si>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</si>
  <si>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</si>
  <si>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</si>
  <si>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</si>
  <si>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</si>
  <si>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</si>
  <si>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</si>
  <si>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</si>
  <si>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</si>
  <si>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</si>
  <si>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</si>
  <si>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</si>
  <si>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</si>
  <si>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</si>
  <si>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</si>
  <si>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</si>
  <si>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</si>
  <si>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</si>
  <si>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</si>
  <si>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</si>
  <si>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</si>
  <si>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</si>
  <si>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</si>
  <si>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</si>
  <si>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</si>
  <si>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</si>
  <si>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</si>
  <si>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</si>
  <si>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</si>
  <si>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</si>
  <si>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</si>
  <si>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</si>
  <si>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</si>
  <si>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</si>
  <si>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</si>
  <si>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</si>
  <si>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</si>
  <si>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</si>
  <si>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</si>
  <si>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</si>
  <si>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</si>
  <si>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</si>
  <si>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</si>
  <si>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</si>
  <si>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</si>
  <si>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</si>
  <si>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</si>
  <si>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</si>
  <si>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</si>
  <si>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</si>
  <si>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</si>
  <si>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</si>
  <si>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</si>
  <si>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</si>
  <si>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</si>
  <si>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</si>
  <si>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</si>
  <si>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</si>
  <si>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</si>
  <si>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</si>
  <si>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</si>
  <si>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</si>
  <si>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</si>
  <si>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</si>
  <si>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</si>
  <si>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</si>
  <si>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</si>
  <si>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</si>
  <si>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</si>
  <si>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</si>
  <si>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</si>
  <si>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</si>
  <si>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</si>
  <si>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</si>
  <si>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</si>
  <si>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</si>
  <si>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</si>
  <si>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</si>
  <si>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</si>
  <si>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</si>
  <si>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</si>
  <si>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</si>
  <si>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</si>
  <si>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</si>
  <si>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</si>
  <si>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</si>
  <si>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</si>
  <si>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</si>
  <si>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</si>
  <si>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</si>
  <si>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</si>
  <si>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</si>
  <si>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</si>
  <si>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</si>
  <si>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</si>
  <si>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</si>
  <si>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</si>
  <si>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</si>
  <si>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</si>
  <si>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</si>
  <si>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</si>
  <si>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</si>
  <si>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</si>
  <si>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</si>
  <si>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</si>
  <si>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</si>
  <si>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</si>
  <si>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</si>
  <si>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</si>
  <si>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</si>
  <si>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</si>
  <si>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</si>
  <si>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</si>
  <si>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</si>
  <si>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</si>
  <si>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</si>
  <si>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</si>
  <si>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</si>
  <si>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</si>
  <si>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</si>
  <si>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</si>
  <si>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</si>
  <si>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</si>
  <si>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</si>
  <si>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</si>
  <si>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</si>
  <si>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</si>
  <si>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</si>
  <si>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</si>
  <si>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</si>
  <si>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</si>
  <si>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</si>
  <si>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</si>
  <si>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</si>
  <si>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</si>
  <si>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</si>
  <si>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</si>
  <si>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</si>
  <si>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</si>
  <si>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</si>
  <si>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</si>
  <si>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</si>
  <si>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</si>
  <si>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</si>
  <si>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</si>
  <si>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</si>
  <si>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</si>
  <si>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</si>
  <si>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</si>
  <si>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</si>
  <si>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</si>
  <si>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</si>
  <si>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</si>
  <si>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</si>
  <si>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</si>
  <si>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</si>
  <si>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</si>
  <si>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</si>
  <si>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</si>
  <si>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</si>
  <si>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</si>
  <si>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</si>
  <si>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</si>
  <si>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</si>
  <si>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</si>
  <si>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</si>
  <si>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</si>
  <si>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</si>
  <si>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</si>
  <si>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</si>
  <si>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</si>
  <si>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</si>
  <si>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</si>
  <si>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</si>
  <si>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</si>
  <si>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</si>
  <si>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</si>
  <si>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</si>
  <si>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</si>
  <si>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</si>
  <si>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</si>
  <si>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</si>
  <si>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</si>
  <si>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</si>
  <si>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</si>
  <si>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</si>
  <si>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</si>
  <si>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</si>
  <si>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</si>
  <si>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</si>
  <si>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</si>
  <si>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</si>
  <si>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</si>
  <si>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</si>
  <si>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</si>
  <si>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</si>
  <si>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</si>
  <si>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</si>
  <si>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</si>
  <si>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</si>
  <si>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</si>
  <si>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</si>
  <si>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</si>
  <si>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</si>
  <si>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</si>
  <si>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</si>
  <si>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</si>
  <si>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</si>
  <si>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</si>
  <si>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</si>
  <si>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</si>
  <si>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</si>
  <si>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</si>
  <si>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</si>
  <si>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</si>
  <si>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</si>
  <si>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</si>
  <si>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</si>
  <si>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</si>
  <si>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</si>
  <si>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</si>
  <si>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</si>
  <si>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</si>
  <si>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</si>
  <si>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</si>
  <si>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</si>
  <si>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</si>
  <si>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</si>
  <si>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</si>
  <si>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</si>
  <si>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</si>
  <si>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</si>
  <si>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</si>
  <si>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</si>
  <si>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</si>
  <si>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</si>
  <si>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</si>
  <si>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</si>
  <si>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</si>
  <si>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</si>
  <si>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</si>
  <si>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</si>
  <si>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</si>
  <si>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</si>
  <si>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</si>
  <si>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</si>
  <si>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</si>
  <si>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</si>
  <si>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</si>
  <si>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</si>
  <si>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</si>
  <si>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</si>
  <si>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</si>
  <si>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</si>
  <si>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</si>
  <si>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</si>
  <si>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</si>
  <si>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</si>
  <si>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</si>
  <si>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</si>
  <si>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</si>
  <si>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</si>
  <si>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</si>
  <si>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</si>
  <si>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</si>
  <si>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</si>
  <si>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</si>
  <si>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</si>
  <si>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</si>
  <si>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</si>
  <si>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</si>
  <si>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</si>
  <si>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</si>
  <si>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</si>
  <si>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</si>
  <si>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</si>
  <si>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</si>
  <si>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</si>
  <si>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</si>
  <si>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</si>
  <si>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</si>
  <si>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</si>
  <si>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</si>
  <si>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</si>
  <si>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</si>
  <si>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</si>
  <si>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</si>
  <si>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</si>
  <si>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</si>
  <si>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</si>
  <si>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</si>
  <si>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</si>
  <si>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</si>
  <si>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</si>
  <si>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</si>
  <si>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</si>
  <si>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</si>
  <si>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</si>
  <si>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</si>
  <si>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</si>
  <si>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</si>
  <si>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</si>
  <si>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</si>
  <si>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</si>
  <si>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</si>
  <si>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</si>
  <si>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</si>
  <si>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</si>
  <si>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</si>
  <si>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</si>
  <si>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</si>
  <si>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</si>
  <si>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</si>
  <si>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</si>
  <si>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</si>
  <si>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</si>
  <si>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</si>
  <si>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</si>
  <si>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</si>
  <si>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</si>
  <si>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</si>
  <si>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</si>
  <si>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</si>
  <si>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</si>
  <si>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</si>
  <si>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</si>
  <si>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</si>
  <si>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</si>
  <si>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</si>
  <si>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</si>
  <si>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</si>
  <si>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</si>
  <si>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</si>
  <si>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</si>
  <si>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</si>
  <si>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</si>
  <si>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</si>
  <si>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</si>
  <si>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</si>
  <si>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</si>
  <si>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</si>
  <si>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</si>
  <si>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</si>
  <si>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</si>
  <si>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</si>
  <si>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</si>
  <si>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</si>
  <si>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</si>
  <si>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</si>
  <si>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</si>
  <si>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</si>
  <si>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</si>
  <si>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</si>
  <si>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</si>
  <si>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</si>
  <si>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</si>
  <si>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</si>
  <si>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</si>
  <si>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</si>
  <si>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</si>
  <si>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</si>
  <si>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</si>
  <si>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</si>
  <si>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</si>
  <si>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</si>
  <si>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</si>
  <si>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</si>
  <si>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</si>
  <si>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</si>
  <si>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</si>
  <si>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</si>
  <si>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</si>
  <si>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</si>
  <si>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</si>
  <si>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</si>
  <si>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</si>
  <si>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</si>
  <si>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</si>
  <si>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</si>
  <si>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</si>
  <si>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</si>
  <si>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</si>
  <si>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</si>
  <si>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</si>
  <si>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</si>
  <si>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</si>
  <si>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</si>
  <si>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</si>
  <si>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</si>
  <si>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</si>
  <si>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</si>
  <si>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</si>
  <si>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</si>
  <si>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</si>
  <si>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</si>
  <si>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</si>
  <si>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</si>
  <si>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</si>
  <si>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</si>
  <si>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</si>
  <si>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</si>
  <si>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</si>
  <si>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</si>
  <si>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</si>
  <si>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</si>
  <si>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</si>
  <si>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</si>
  <si>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</si>
  <si>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</si>
  <si>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</si>
  <si>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</si>
  <si>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</si>
  <si>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</si>
  <si>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</si>
  <si>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</si>
  <si>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</si>
  <si>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</si>
  <si>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</si>
  <si>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</si>
  <si>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</si>
  <si>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</si>
  <si>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</si>
  <si>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</si>
  <si>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</si>
  <si>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</si>
  <si>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</si>
  <si>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</si>
  <si>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</si>
  <si>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</si>
  <si>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</si>
  <si>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</si>
  <si>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</si>
  <si>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</si>
  <si>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</si>
  <si>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</si>
  <si>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</si>
  <si>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</si>
  <si>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</si>
  <si>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</si>
  <si>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</si>
  <si>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</si>
  <si>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</si>
  <si>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</si>
  <si>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</si>
  <si>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</si>
  <si>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</si>
  <si>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</si>
  <si>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</si>
  <si>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</si>
  <si>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</si>
  <si>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</si>
  <si>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</si>
  <si>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</si>
  <si>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</si>
  <si>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</si>
  <si>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</si>
  <si>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</si>
  <si>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</si>
  <si>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</si>
  <si>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</si>
  <si>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</si>
  <si>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</si>
  <si>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</si>
  <si>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</si>
  <si>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</si>
  <si>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</si>
  <si>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</si>
  <si>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</si>
  <si>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</si>
  <si>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</si>
  <si>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</si>
  <si>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</si>
  <si>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</si>
  <si>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</si>
  <si>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</si>
  <si>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</si>
  <si>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</si>
  <si>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</si>
  <si>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</si>
  <si>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</si>
  <si>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</si>
  <si>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</si>
  <si>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</si>
  <si>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</si>
  <si>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</si>
  <si>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</si>
  <si>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</si>
  <si>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</si>
  <si>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</si>
  <si>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</si>
  <si>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</si>
  <si>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</si>
  <si>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</si>
  <si>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</si>
  <si>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</si>
  <si>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</si>
  <si>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</si>
  <si>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</si>
  <si>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</si>
  <si>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</si>
  <si>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</si>
  <si>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</si>
  <si>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</si>
  <si>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</si>
  <si>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</si>
  <si>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</si>
  <si>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</si>
  <si>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</si>
  <si>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</si>
  <si>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</si>
  <si>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</si>
  <si>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</si>
  <si>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</si>
  <si>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</si>
  <si>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</si>
  <si>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</si>
  <si>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</si>
  <si>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</si>
  <si>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</si>
  <si>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</si>
  <si>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</si>
  <si>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</si>
  <si>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</si>
  <si>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</si>
  <si>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</si>
  <si>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</si>
  <si>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</si>
  <si>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</si>
  <si>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</si>
  <si>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</si>
  <si>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</si>
  <si>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</si>
  <si>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</si>
  <si>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</si>
  <si>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</si>
  <si>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</si>
  <si>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</si>
  <si>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</si>
  <si>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</si>
  <si>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</si>
  <si>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</si>
  <si>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</si>
  <si>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</si>
  <si>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</si>
  <si>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</si>
  <si>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</si>
  <si>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</si>
  <si>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</si>
  <si>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</si>
  <si>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</si>
  <si>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</si>
  <si>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</si>
  <si>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</si>
  <si>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</si>
  <si>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</si>
  <si>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</si>
  <si>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</si>
  <si>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</si>
  <si>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</si>
  <si>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</si>
  <si>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</si>
  <si>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</si>
  <si>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</si>
  <si>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</si>
  <si>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</si>
  <si>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</si>
  <si>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</si>
  <si>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</si>
  <si>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</si>
  <si>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</si>
  <si>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</si>
  <si>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</si>
  <si>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</si>
  <si>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</si>
  <si>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</si>
  <si>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</si>
  <si>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</si>
  <si>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</si>
  <si>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</si>
  <si>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</si>
  <si>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</si>
  <si>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</si>
  <si>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</si>
  <si>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</si>
  <si>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</si>
  <si>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</si>
  <si>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</si>
  <si>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</si>
  <si>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</si>
  <si>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</si>
  <si>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</si>
  <si>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</si>
  <si>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</si>
  <si>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</si>
  <si>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</si>
  <si>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</si>
  <si>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</si>
  <si>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</si>
  <si>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</si>
  <si>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</si>
  <si>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</si>
  <si>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</si>
  <si>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</si>
  <si>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</si>
  <si>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</si>
  <si>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</si>
  <si>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</si>
  <si>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</si>
  <si>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</si>
  <si>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</si>
  <si>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</si>
  <si>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</si>
  <si>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</si>
  <si>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</si>
  <si>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</si>
  <si>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</si>
  <si>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</si>
  <si>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</si>
  <si>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</si>
  <si>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</si>
  <si>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</si>
  <si>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</si>
  <si>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</si>
  <si>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</si>
  <si>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</si>
  <si>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</si>
  <si>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</si>
  <si>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</si>
  <si>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</si>
  <si>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</si>
  <si>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</si>
  <si>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</si>
  <si>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</si>
  <si>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</si>
  <si>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</si>
  <si>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</si>
  <si>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</si>
  <si>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</si>
  <si>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</si>
  <si>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</si>
  <si>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</si>
  <si>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</si>
  <si>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</si>
  <si>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</si>
  <si>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</si>
  <si>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</si>
  <si>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</si>
  <si>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</si>
  <si>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</si>
  <si>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</si>
  <si>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</si>
  <si>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</si>
  <si>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</si>
  <si>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</si>
  <si>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</si>
  <si>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</si>
  <si>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</si>
  <si>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</si>
  <si>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</si>
  <si>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</si>
  <si>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</si>
  <si>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</si>
  <si>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</si>
  <si>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</si>
  <si>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</si>
  <si>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</si>
  <si>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</si>
  <si>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</si>
  <si>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</si>
  <si>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</si>
  <si>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</si>
  <si>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</si>
  <si>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</si>
  <si>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</si>
  <si>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</si>
  <si>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</si>
  <si>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</si>
  <si>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</si>
  <si>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</si>
  <si>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</si>
  <si>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</si>
  <si>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</si>
  <si>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</si>
  <si>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</si>
  <si>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</si>
  <si>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</si>
  <si>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</si>
  <si>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</si>
  <si>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</si>
  <si>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</si>
  <si>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</si>
  <si>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</si>
  <si>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</si>
  <si>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</si>
  <si>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</si>
  <si>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</si>
  <si>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</si>
  <si>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</si>
  <si>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</si>
  <si>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</si>
  <si>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</si>
  <si>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</si>
  <si>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</si>
  <si>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</si>
  <si>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</si>
  <si>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</si>
  <si>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</si>
  <si>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</si>
  <si>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</si>
  <si>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</si>
  <si>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</si>
  <si>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</si>
  <si>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</si>
  <si>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</si>
  <si>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</si>
  <si>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</si>
  <si>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</si>
  <si>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</si>
  <si>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</si>
  <si>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</si>
  <si>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</si>
  <si>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</si>
  <si>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</si>
  <si>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</si>
  <si>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</si>
  <si>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</si>
  <si>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</si>
  <si>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</si>
  <si>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</si>
  <si>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</si>
  <si>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</si>
  <si>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</si>
  <si>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</si>
  <si>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</si>
  <si>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</si>
  <si>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</si>
  <si>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</si>
  <si>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</si>
  <si>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</si>
  <si>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</si>
  <si>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</si>
  <si>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</si>
  <si>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</si>
  <si>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</si>
  <si>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</si>
  <si>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</si>
  <si>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</si>
  <si>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</si>
  <si>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</si>
  <si>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</si>
  <si>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</si>
  <si>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</si>
  <si>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</si>
  <si>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</si>
  <si>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</si>
  <si>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</si>
  <si>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</si>
  <si>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</si>
  <si>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</si>
  <si>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</si>
  <si>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</si>
  <si>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</si>
  <si>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</si>
  <si>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</si>
  <si>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</si>
  <si>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</si>
  <si>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</si>
  <si>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</si>
  <si>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</si>
  <si>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</si>
  <si>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</si>
  <si>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</si>
  <si>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</si>
  <si>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</si>
  <si>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</si>
  <si>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</si>
  <si>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</si>
  <si>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</si>
  <si>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</si>
  <si>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</si>
  <si>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</si>
  <si>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</si>
  <si>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</si>
  <si>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</si>
  <si>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</si>
  <si>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</si>
  <si>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</si>
  <si>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</si>
  <si>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</si>
  <si>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</si>
  <si>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</si>
  <si>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</si>
  <si>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</si>
  <si>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</si>
  <si>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</si>
  <si>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</si>
  <si>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</si>
  <si>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</si>
  <si>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</si>
  <si>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</si>
  <si>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</si>
  <si>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</si>
  <si>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</si>
  <si>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</si>
  <si>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</si>
  <si>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</si>
  <si>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</si>
  <si>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</si>
  <si>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</si>
  <si>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</si>
  <si>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</si>
  <si>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</si>
  <si>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</si>
  <si>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</si>
  <si>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</si>
  <si>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</si>
  <si>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</si>
  <si>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</si>
  <si>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</si>
  <si>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</si>
  <si>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</si>
  <si>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</si>
  <si>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</si>
  <si>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</si>
  <si>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</si>
  <si>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</si>
  <si>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</si>
  <si>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</si>
  <si>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</si>
  <si>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</si>
  <si>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</si>
  <si>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</si>
  <si>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</si>
  <si>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</si>
  <si>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</si>
  <si>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</si>
  <si>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</si>
  <si>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</si>
  <si>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</si>
  <si>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</si>
  <si>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</si>
  <si>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</si>
  <si>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</si>
  <si>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</si>
  <si>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</si>
  <si>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</si>
  <si>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</si>
  <si>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</si>
  <si>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</si>
  <si>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</si>
  <si>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</si>
  <si>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</si>
  <si>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</si>
  <si>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</si>
  <si>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</si>
  <si>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</si>
  <si>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</si>
  <si>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</si>
  <si>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</si>
  <si>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</si>
  <si>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</si>
  <si>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</si>
  <si>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</si>
  <si>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</si>
  <si>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</si>
  <si>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</si>
  <si>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</si>
  <si>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</si>
  <si>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</si>
  <si>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</si>
  <si>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</si>
  <si>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</si>
  <si>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</si>
  <si>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</si>
  <si>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</si>
  <si>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</si>
  <si>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</si>
  <si>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</si>
  <si>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</si>
  <si>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</si>
  <si>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</si>
  <si>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</si>
  <si>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</si>
  <si>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</si>
  <si>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</si>
  <si>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</si>
  <si>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</si>
  <si>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</si>
  <si>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</si>
  <si>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</si>
  <si>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</si>
  <si>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</si>
  <si>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</si>
  <si>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</si>
  <si>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</si>
  <si>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</si>
  <si>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</si>
  <si>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</si>
  <si>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</si>
  <si>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</si>
  <si>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</si>
  <si>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</si>
  <si>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</si>
  <si>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</si>
  <si>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</si>
  <si>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</si>
  <si>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</si>
  <si>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</si>
  <si>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</si>
  <si>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</si>
  <si>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</si>
  <si>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</si>
  <si>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</si>
  <si>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</si>
  <si>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</si>
  <si>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</si>
  <si>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</si>
  <si>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</si>
  <si>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</si>
  <si>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</si>
  <si>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</si>
  <si>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</si>
  <si>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</si>
  <si>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</si>
  <si>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</si>
  <si>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</si>
  <si>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</si>
  <si>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</si>
  <si>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</si>
  <si>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</si>
  <si>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</si>
  <si>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</si>
  <si>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</si>
  <si>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</si>
  <si>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</si>
  <si>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</si>
  <si>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</si>
  <si>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</si>
  <si>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</si>
  <si>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</si>
  <si>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</si>
  <si>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</si>
  <si>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</si>
  <si>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</si>
  <si>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</si>
  <si>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</si>
  <si>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</si>
  <si>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</si>
  <si>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</si>
  <si>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</si>
  <si>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</si>
  <si>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</si>
  <si>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</si>
  <si>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</si>
  <si>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</si>
  <si>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</si>
  <si>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</si>
  <si>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</si>
  <si>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</si>
  <si>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</si>
  <si>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</si>
  <si>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</si>
  <si>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</si>
  <si>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</si>
  <si>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</si>
  <si>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</si>
  <si>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</si>
  <si>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</si>
  <si>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</si>
  <si>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</si>
  <si>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</si>
  <si>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</si>
  <si>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</si>
  <si>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</si>
  <si>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</si>
  <si>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</si>
  <si>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</si>
  <si>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</si>
  <si>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</si>
  <si>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</si>
  <si>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</si>
  <si>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</si>
  <si>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</si>
  <si>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</si>
  <si>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</si>
  <si>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</si>
  <si>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</si>
  <si>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</si>
  <si>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</si>
  <si>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</si>
  <si>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</si>
  <si>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</si>
  <si>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</si>
  <si>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</si>
  <si>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</si>
  <si>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</si>
  <si>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</si>
  <si>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</si>
  <si>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</si>
  <si>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</si>
  <si>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</si>
  <si>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</si>
  <si>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</si>
  <si>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</si>
  <si>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</si>
  <si>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</si>
  <si>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</si>
  <si>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</si>
  <si>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</si>
  <si>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</si>
  <si>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</si>
  <si>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</si>
  <si>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</si>
  <si>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</si>
  <si>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</si>
  <si>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</si>
  <si>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</si>
  <si>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</si>
  <si>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</si>
  <si>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</si>
  <si>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</si>
  <si>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</si>
  <si>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</si>
  <si>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</si>
  <si>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</si>
  <si>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</si>
  <si>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</si>
  <si>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</si>
  <si>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</si>
  <si>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</si>
  <si>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</si>
  <si>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</si>
  <si>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</si>
  <si>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</si>
  <si>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</si>
  <si>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</si>
  <si>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</si>
  <si>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</si>
  <si>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</si>
  <si>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</si>
  <si>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</si>
  <si>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</si>
  <si>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</si>
  <si>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</si>
  <si>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</si>
  <si>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</si>
  <si>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</si>
  <si>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</si>
  <si>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</si>
  <si>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</si>
  <si>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</si>
  <si>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</si>
  <si>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</si>
  <si>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</si>
  <si>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</si>
  <si>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</si>
  <si>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</si>
  <si>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</si>
  <si>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</si>
  <si>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</si>
  <si>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</si>
  <si>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</si>
  <si>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</si>
  <si>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</si>
  <si>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</si>
  <si>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</si>
  <si>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</si>
  <si>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</si>
  <si>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</si>
  <si>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</si>
  <si>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</si>
  <si>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</si>
  <si>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</si>
  <si>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</si>
  <si>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</si>
  <si>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</si>
  <si>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</si>
  <si>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</si>
  <si>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</si>
  <si>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</si>
  <si>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</si>
  <si>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</si>
  <si>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</si>
  <si>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</si>
  <si>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</si>
  <si>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</si>
  <si>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</si>
  <si>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</si>
  <si>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</si>
  <si>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</si>
  <si>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</si>
  <si>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</si>
  <si>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</si>
  <si>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</si>
  <si>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</si>
  <si>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</si>
  <si>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</si>
  <si>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</si>
  <si>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</si>
  <si>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</si>
  <si>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</si>
  <si>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</si>
  <si>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</si>
  <si>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</si>
  <si>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</si>
  <si>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</si>
  <si>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</si>
  <si>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</si>
  <si>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</si>
  <si>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</si>
  <si>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</si>
  <si>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</si>
  <si>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</si>
  <si>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</si>
  <si>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</si>
  <si>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</si>
  <si>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</si>
  <si>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</si>
  <si>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</si>
  <si>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</si>
  <si>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</si>
  <si>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</si>
  <si>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</si>
  <si>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</si>
  <si>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</si>
  <si>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</si>
  <si>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</si>
  <si>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</si>
  <si>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</si>
  <si>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</si>
  <si>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</si>
  <si>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</si>
  <si>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</si>
  <si>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</si>
  <si>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</si>
  <si>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</si>
  <si>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</si>
  <si>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</si>
  <si>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</si>
  <si>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</si>
  <si>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</si>
  <si>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</si>
  <si>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</si>
  <si>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</si>
  <si>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</si>
  <si>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</si>
  <si>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</si>
  <si>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</si>
  <si>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</si>
  <si>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</si>
  <si>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</si>
  <si>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</si>
  <si>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</si>
  <si>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</si>
  <si>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</si>
  <si>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</si>
  <si>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</si>
  <si>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</si>
  <si>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</si>
  <si>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</si>
  <si>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</si>
  <si>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</si>
  <si>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</si>
  <si>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</si>
  <si>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</si>
  <si>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</si>
  <si>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</si>
  <si>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</si>
  <si>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</si>
  <si>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</si>
  <si>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</si>
  <si>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</si>
  <si>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</si>
  <si>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</si>
  <si>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</si>
  <si>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</si>
  <si>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</si>
  <si>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</si>
  <si>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</si>
  <si>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</si>
  <si>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</si>
  <si>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</si>
  <si>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</si>
  <si>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</si>
  <si>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</si>
  <si>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</si>
  <si>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</si>
  <si>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</si>
  <si>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</si>
  <si>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</si>
  <si>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</si>
  <si>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</si>
  <si>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</si>
  <si>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</si>
  <si>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</si>
  <si>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</si>
  <si>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</si>
  <si>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</si>
  <si>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</si>
  <si>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</si>
  <si>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</si>
  <si>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</si>
  <si>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</si>
  <si>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</si>
  <si>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</si>
  <si>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</si>
  <si>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</si>
  <si>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</si>
  <si>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</si>
  <si>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</si>
  <si>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</si>
  <si>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</si>
  <si>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</si>
  <si>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</si>
  <si>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</si>
  <si>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</si>
  <si>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</si>
  <si>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</si>
  <si>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</si>
  <si>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</si>
  <si>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</si>
  <si>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</si>
  <si>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</si>
  <si>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</si>
  <si>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</si>
  <si>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</si>
  <si>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</si>
  <si>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</si>
  <si>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</si>
  <si>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</si>
  <si>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</si>
  <si>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</si>
  <si>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</si>
  <si>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</si>
  <si>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</si>
  <si>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</si>
  <si>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</si>
  <si>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</si>
  <si>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</si>
  <si>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</si>
  <si>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</si>
  <si>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</si>
  <si>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</si>
  <si>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</si>
  <si>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</si>
  <si>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</si>
  <si>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</si>
  <si>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</si>
  <si>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</si>
  <si>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</si>
  <si>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</si>
  <si>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</si>
  <si>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</si>
  <si>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</si>
  <si>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</si>
  <si>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</si>
  <si>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</si>
  <si>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</si>
  <si>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</si>
  <si>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</si>
  <si>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</si>
  <si>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</si>
  <si>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</si>
  <si>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</si>
  <si>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</si>
  <si>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</si>
  <si>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</si>
  <si>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</si>
  <si>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</si>
  <si>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</si>
  <si>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</si>
  <si>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</si>
  <si>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</si>
  <si>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</si>
  <si>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</si>
  <si>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</si>
  <si>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</si>
  <si>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</si>
  <si>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</si>
  <si>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</si>
  <si>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</si>
  <si>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</si>
  <si>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</si>
  <si>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</si>
  <si>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</si>
  <si>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</si>
  <si>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</si>
  <si>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</si>
  <si>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</si>
  <si>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</si>
  <si>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</si>
  <si>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</si>
  <si>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</si>
  <si>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</si>
  <si>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</si>
  <si>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</si>
  <si>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</si>
  <si>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</si>
  <si>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</si>
  <si>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</si>
  <si>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</si>
  <si>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</si>
  <si>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</si>
  <si>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</si>
  <si>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</si>
  <si>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</si>
  <si>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</si>
  <si>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</si>
  <si>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</si>
  <si>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</si>
  <si>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</si>
  <si>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</si>
  <si>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</si>
  <si>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</si>
  <si>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</si>
  <si>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</si>
  <si>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</si>
  <si>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</si>
  <si>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</si>
  <si>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</si>
  <si>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</si>
  <si>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</si>
  <si>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</si>
  <si>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</si>
  <si>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</si>
  <si>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</si>
  <si>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</si>
  <si>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</si>
  <si>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</si>
  <si>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</si>
  <si>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</si>
  <si>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</si>
  <si>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</si>
  <si>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</si>
  <si>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</si>
  <si>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</si>
  <si>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</si>
  <si>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</si>
  <si>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</si>
  <si>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</si>
  <si>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</si>
  <si>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</si>
  <si>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</si>
  <si>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</si>
  <si>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</si>
  <si>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</si>
  <si>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</si>
  <si>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</si>
  <si>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</si>
  <si>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</si>
  <si>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</si>
  <si>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</si>
  <si>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</si>
  <si>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</si>
  <si>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</si>
  <si>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</si>
  <si>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</si>
  <si>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</si>
  <si>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</si>
  <si>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</si>
  <si>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</si>
  <si>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</si>
  <si>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</si>
  <si>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</si>
  <si>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</si>
  <si>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</si>
  <si>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</si>
  <si>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</si>
  <si>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</si>
  <si>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</si>
  <si>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</si>
  <si>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</si>
  <si>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</si>
  <si>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</si>
  <si>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</si>
  <si>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</si>
  <si>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</si>
  <si>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</si>
  <si>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</si>
  <si>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</si>
  <si>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</si>
  <si>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</si>
  <si>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</si>
  <si>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</si>
  <si>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</si>
  <si>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</si>
  <si>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</si>
  <si>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</si>
  <si>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</si>
  <si>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</si>
  <si>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</si>
  <si>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</si>
  <si>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</si>
  <si>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</si>
  <si>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</si>
  <si>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</si>
  <si>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</si>
  <si>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</si>
  <si>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</si>
  <si>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</si>
  <si>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</si>
  <si>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</si>
  <si>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</si>
  <si>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</si>
  <si>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</si>
  <si>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</si>
  <si>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</si>
  <si>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</si>
  <si>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</si>
  <si>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</si>
  <si>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</si>
  <si>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</si>
  <si>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</si>
  <si>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</si>
  <si>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</si>
  <si>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</si>
  <si>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</si>
  <si>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</si>
  <si>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</si>
  <si>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</si>
  <si>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</si>
  <si>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</si>
  <si>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</si>
  <si>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</si>
  <si>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</si>
  <si>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</si>
  <si>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</si>
  <si>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</si>
  <si>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</si>
  <si>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</si>
  <si>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</si>
  <si>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</si>
  <si>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</si>
  <si>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</si>
  <si>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</si>
  <si>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</si>
  <si>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</si>
  <si>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</si>
  <si>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</si>
  <si>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</si>
  <si>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</si>
  <si>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</si>
  <si>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</si>
  <si>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</si>
  <si>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</si>
  <si>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</si>
  <si>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</si>
  <si>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</si>
  <si>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</si>
  <si>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</si>
  <si>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</si>
  <si>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</si>
  <si>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</si>
  <si>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</si>
  <si>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</si>
  <si>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</si>
  <si>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</si>
  <si>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</si>
  <si>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</si>
  <si>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</si>
  <si>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</si>
  <si>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</si>
  <si>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</si>
  <si>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</si>
  <si>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</si>
  <si>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</si>
  <si>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</si>
  <si>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</si>
  <si>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</si>
  <si>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</si>
  <si>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</si>
  <si>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</si>
  <si>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</si>
  <si>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</si>
  <si>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</si>
  <si>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</si>
  <si>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</si>
  <si>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</si>
  <si>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</si>
  <si>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</si>
  <si>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</si>
  <si>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</si>
  <si>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</si>
  <si>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</si>
  <si>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</si>
  <si>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</si>
  <si>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</si>
  <si>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</si>
  <si>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</si>
  <si>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</si>
  <si>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</si>
  <si>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</si>
  <si>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</si>
  <si>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</si>
  <si>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</si>
  <si>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</si>
  <si>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</si>
  <si>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</si>
  <si>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</si>
  <si>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</si>
  <si>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</si>
  <si>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</si>
  <si>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</si>
  <si>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</si>
  <si>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</si>
  <si>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</si>
  <si>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</si>
  <si>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</si>
  <si>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</si>
  <si>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</si>
  <si>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</si>
  <si>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</si>
  <si>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</si>
  <si>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</si>
  <si>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</si>
  <si>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</si>
  <si>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</si>
  <si>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</si>
  <si>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</si>
  <si>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</si>
  <si>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</si>
  <si>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</si>
  <si>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</si>
  <si>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</si>
  <si>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</si>
  <si>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</si>
  <si>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</si>
  <si>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</si>
  <si>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</si>
  <si>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</si>
  <si>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</si>
  <si>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</si>
  <si>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</si>
  <si>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</si>
  <si>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</si>
  <si>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</si>
  <si>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</si>
  <si>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</si>
  <si>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</si>
  <si>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</si>
  <si>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</si>
  <si>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</si>
  <si>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</si>
  <si>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</si>
  <si>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</si>
  <si>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</si>
  <si>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</si>
  <si>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</si>
  <si>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</si>
  <si>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</si>
  <si>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</si>
  <si>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</si>
  <si>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</si>
  <si>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</si>
  <si>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</si>
  <si>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</si>
  <si>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</si>
  <si>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</si>
  <si>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</si>
  <si>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</si>
  <si>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</si>
  <si>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</si>
  <si>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</si>
  <si>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</si>
  <si>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</si>
  <si>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</si>
  <si>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</si>
  <si>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</si>
  <si>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</si>
  <si>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</si>
  <si>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</si>
  <si>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</si>
  <si>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</si>
  <si>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</si>
  <si>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</si>
  <si>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</si>
  <si>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</si>
  <si>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</si>
  <si>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</si>
  <si>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</si>
  <si>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</si>
  <si>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</si>
  <si>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</si>
  <si>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</si>
  <si>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</si>
  <si>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</si>
  <si>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</si>
  <si>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</si>
  <si>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</si>
  <si>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</si>
  <si>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</si>
  <si>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</si>
  <si>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</si>
  <si>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</si>
  <si>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</si>
  <si>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</si>
  <si>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</si>
  <si>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</si>
  <si>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</si>
  <si>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</si>
  <si>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</si>
  <si>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</si>
  <si>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</si>
  <si>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</si>
  <si>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</si>
  <si>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</si>
  <si>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</si>
  <si>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</si>
  <si>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</si>
  <si>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</si>
  <si>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</si>
  <si>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</si>
  <si>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</si>
  <si>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</si>
  <si>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</si>
  <si>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</si>
  <si>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</si>
  <si>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</si>
  <si>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</si>
  <si>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</si>
  <si>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</si>
  <si>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</si>
  <si>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</si>
  <si>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</si>
  <si>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</si>
  <si>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</si>
  <si>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</si>
  <si>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</si>
  <si>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</si>
  <si>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</si>
  <si>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</si>
  <si>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</si>
  <si>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</si>
  <si>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</si>
  <si>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</si>
  <si>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</si>
  <si>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</si>
  <si>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</si>
  <si>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</si>
  <si>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</si>
  <si>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</si>
  <si>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</si>
  <si>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</si>
  <si>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</si>
  <si>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</si>
  <si>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</si>
  <si>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</si>
  <si>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</si>
  <si>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</si>
  <si>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</si>
  <si>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</si>
  <si>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</si>
  <si>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</si>
  <si>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</si>
  <si>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</si>
  <si>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</si>
  <si>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</si>
  <si>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</si>
  <si>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</si>
  <si>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</si>
  <si>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</si>
  <si>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</si>
  <si>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</si>
  <si>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</si>
  <si>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</si>
  <si>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</si>
  <si>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</si>
  <si>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</si>
  <si>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</si>
  <si>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</si>
  <si>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</si>
  <si>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</si>
  <si>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</si>
  <si>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</si>
  <si>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</si>
  <si>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</si>
  <si>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</si>
  <si>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</si>
  <si>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</si>
  <si>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</si>
  <si>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</si>
  <si>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</si>
  <si>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</si>
  <si>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</si>
  <si>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</si>
  <si>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</si>
  <si>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</si>
  <si>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</si>
  <si>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</si>
  <si>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</si>
  <si>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</si>
  <si>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</si>
  <si>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</si>
  <si>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</si>
  <si>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</si>
  <si>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</si>
  <si>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</si>
  <si>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</si>
  <si>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</si>
  <si>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</si>
  <si>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</si>
  <si>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</si>
  <si>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</si>
  <si>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</si>
  <si>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</si>
  <si>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</si>
  <si>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</si>
  <si>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</si>
  <si>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</si>
  <si>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</si>
  <si>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</si>
  <si>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</si>
  <si>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</si>
  <si>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</si>
  <si>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</si>
  <si>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</si>
  <si>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</si>
  <si>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</si>
  <si>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</si>
  <si>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</si>
  <si>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</si>
  <si>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</si>
  <si>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</si>
  <si>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</si>
  <si>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</si>
  <si>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</si>
  <si>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</si>
  <si>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</si>
  <si>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</si>
  <si>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</si>
  <si>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</si>
  <si>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</si>
  <si>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</si>
  <si>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</si>
  <si>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</si>
  <si>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</si>
  <si>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</si>
  <si>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</si>
  <si>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</si>
  <si>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</si>
  <si>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</si>
  <si>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</si>
  <si>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</si>
  <si>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</si>
  <si>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</si>
  <si>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</si>
  <si>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</si>
  <si>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</si>
  <si>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</si>
  <si>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</si>
  <si>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</si>
  <si>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</si>
  <si>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</si>
  <si>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</si>
  <si>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</si>
  <si>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</si>
  <si>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</si>
  <si>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</si>
  <si>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</si>
  <si>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</si>
  <si>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</si>
  <si>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</si>
  <si>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</si>
  <si>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</si>
  <si>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</si>
  <si>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</si>
  <si>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</si>
  <si>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</si>
  <si>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</si>
  <si>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</si>
  <si>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</si>
  <si>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</si>
  <si>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</si>
  <si>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</si>
  <si>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</si>
  <si>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</si>
  <si>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</si>
  <si>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</si>
  <si>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</si>
  <si>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</si>
  <si>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</si>
  <si>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</si>
  <si>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</si>
  <si>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</si>
  <si>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</si>
  <si>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</si>
  <si>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</si>
  <si>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</si>
  <si>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</si>
  <si>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</si>
  <si>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</si>
  <si>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</si>
  <si>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</si>
  <si>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</si>
  <si>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</si>
  <si>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</si>
  <si>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</si>
  <si>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</si>
  <si>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</si>
  <si>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</si>
  <si>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</si>
  <si>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</si>
  <si>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</si>
  <si>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</si>
  <si>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</si>
  <si>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</si>
  <si>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</si>
  <si>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</si>
  <si>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</si>
  <si>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</si>
  <si>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</si>
  <si>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</si>
  <si>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</si>
  <si>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</si>
  <si>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</si>
  <si>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</si>
  <si>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</si>
  <si>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</si>
  <si>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</si>
  <si>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</si>
  <si>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</si>
  <si>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</si>
  <si>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</si>
  <si>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</si>
  <si>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</si>
  <si>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</si>
  <si>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</si>
  <si>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</si>
  <si>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</si>
  <si>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</si>
  <si>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</si>
  <si>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</si>
  <si>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</si>
  <si>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</si>
  <si>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</si>
  <si>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</si>
  <si>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</si>
  <si>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</si>
  <si>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</si>
  <si>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</si>
  <si>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</si>
  <si>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</si>
  <si>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</si>
  <si>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</si>
  <si>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</si>
  <si>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</si>
  <si>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</si>
  <si>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</si>
  <si>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</si>
  <si>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</si>
  <si>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</si>
  <si>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</si>
  <si>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</si>
  <si>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</si>
  <si>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</si>
  <si>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</si>
  <si>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</si>
  <si>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</si>
  <si>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</si>
  <si>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</si>
  <si>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</si>
  <si>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</si>
  <si>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</si>
  <si>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</si>
  <si>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</si>
  <si>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</si>
  <si>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</si>
  <si>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</si>
  <si>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</si>
  <si>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</si>
  <si>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</si>
  <si>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</si>
  <si>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</si>
  <si>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</si>
  <si>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</si>
  <si>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</si>
  <si>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</si>
  <si>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</si>
  <si>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</si>
  <si>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</si>
  <si>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</si>
  <si>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</si>
  <si>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</si>
  <si>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</si>
  <si>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</si>
  <si>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</si>
  <si>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</si>
  <si>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</si>
  <si>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</si>
  <si>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</si>
  <si>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</si>
  <si>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</si>
  <si>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</si>
  <si>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</si>
  <si>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</si>
  <si>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</si>
  <si>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</si>
  <si>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</si>
  <si>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</si>
  <si>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</si>
  <si>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</si>
  <si>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</si>
  <si>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</si>
  <si>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</si>
  <si>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</si>
  <si>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</si>
  <si>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</si>
  <si>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</si>
  <si>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</si>
  <si>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</si>
  <si>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</si>
  <si>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</si>
  <si>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</si>
  <si>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</si>
  <si>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</si>
  <si>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</si>
  <si>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</si>
  <si>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</si>
  <si>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</si>
  <si>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</si>
  <si>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</si>
  <si>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</si>
  <si>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</si>
  <si>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</si>
  <si>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</si>
  <si>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</si>
  <si>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</si>
  <si>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</si>
  <si>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</si>
  <si>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</si>
  <si>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</si>
  <si>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</si>
  <si>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</si>
  <si>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</si>
  <si>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</si>
  <si>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</si>
  <si>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</si>
  <si>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</si>
  <si>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</si>
  <si>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</si>
  <si>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</si>
  <si>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</si>
  <si>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</si>
  <si>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</si>
  <si>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</si>
  <si>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</si>
  <si>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</si>
  <si>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</si>
  <si>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</si>
  <si>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</si>
  <si>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</si>
  <si>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</si>
  <si>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</si>
  <si>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</si>
  <si>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</si>
  <si>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</si>
  <si>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</si>
  <si>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</si>
  <si>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</si>
  <si>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</si>
  <si>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</si>
  <si>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</si>
  <si>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</si>
  <si>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</si>
  <si>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</si>
  <si>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</si>
  <si>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</si>
  <si>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</si>
  <si>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</si>
  <si>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</si>
  <si>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</si>
  <si>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</si>
  <si>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</si>
  <si>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</si>
  <si>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</si>
  <si>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</si>
  <si>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</si>
  <si>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</si>
  <si>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</si>
  <si>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</si>
  <si>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</si>
  <si>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</si>
  <si>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</si>
  <si>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</si>
  <si>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</si>
  <si>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</si>
  <si>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</si>
  <si>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</si>
  <si>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</si>
  <si>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</si>
  <si>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</si>
  <si>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</si>
  <si>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</si>
  <si>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</si>
  <si>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</si>
  <si>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</si>
  <si>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</si>
  <si>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</si>
  <si>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</si>
  <si>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</si>
  <si>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</si>
  <si>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</si>
  <si>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</si>
  <si>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</si>
  <si>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</si>
  <si>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</si>
  <si>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</si>
  <si>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</si>
  <si>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</si>
  <si>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</si>
  <si>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</si>
  <si>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</si>
  <si>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</si>
  <si>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</si>
  <si>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</si>
  <si>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</si>
  <si>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</si>
  <si>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</si>
  <si>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</si>
  <si>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</si>
  <si>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</si>
  <si>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</si>
  <si>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</si>
  <si>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</si>
  <si>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</si>
  <si>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</si>
  <si>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</si>
  <si>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</si>
  <si>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</si>
  <si>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</si>
  <si>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</si>
  <si>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</si>
  <si>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</si>
  <si>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</si>
  <si>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</si>
  <si>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</si>
  <si>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</si>
  <si>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</si>
  <si>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</si>
  <si>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</si>
  <si>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</si>
  <si>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</si>
  <si>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</si>
  <si>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</si>
  <si>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</si>
  <si>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</si>
  <si>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</si>
  <si>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</si>
  <si>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</si>
  <si>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</si>
  <si>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</si>
  <si>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</si>
  <si>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</si>
  <si>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</si>
  <si>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</si>
  <si>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</si>
  <si>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</si>
  <si>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</si>
  <si>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</si>
  <si>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</si>
  <si>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</si>
  <si>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</si>
  <si>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</si>
  <si>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</si>
  <si>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</si>
  <si>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</si>
  <si>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</si>
  <si>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</si>
  <si>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</si>
  <si>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</si>
  <si>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</si>
  <si>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</si>
  <si>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</si>
  <si>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</si>
  <si>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</si>
  <si>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</si>
  <si>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</si>
  <si>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</si>
  <si>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</si>
  <si>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</si>
  <si>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</si>
  <si>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</si>
  <si>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</si>
  <si>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</si>
  <si>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</si>
  <si>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</si>
  <si>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</si>
  <si>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</si>
  <si>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</si>
  <si>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</si>
  <si>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</si>
  <si>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</si>
  <si>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</si>
  <si>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</si>
  <si>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</si>
  <si>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</si>
  <si>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</si>
  <si>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</si>
  <si>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</si>
  <si>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</si>
  <si>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</si>
  <si>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</si>
  <si>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</si>
  <si>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</si>
  <si>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</si>
  <si>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</si>
  <si>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</si>
  <si>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</si>
  <si>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</si>
  <si>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</si>
  <si>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</si>
  <si>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</si>
  <si>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</si>
  <si>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</si>
  <si>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</si>
  <si>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</si>
  <si>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</si>
  <si>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</si>
  <si>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</si>
  <si>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</si>
  <si>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</si>
  <si>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</si>
  <si>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</si>
  <si>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</si>
  <si>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</si>
  <si>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</si>
  <si>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</si>
  <si>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</si>
  <si>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</si>
  <si>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</si>
  <si>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</si>
  <si>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</si>
  <si>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</si>
  <si>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</si>
  <si>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</si>
  <si>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</si>
  <si>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</si>
  <si>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</si>
  <si>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</si>
  <si>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</si>
  <si>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</si>
  <si>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</si>
  <si>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</si>
  <si>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</si>
  <si>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</si>
  <si>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</si>
  <si>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</si>
  <si>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</si>
  <si>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</si>
  <si>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</si>
  <si>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</si>
  <si>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</si>
  <si>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</si>
  <si>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</si>
  <si>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</si>
  <si>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</si>
  <si>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</si>
  <si>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</si>
  <si>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</si>
  <si>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</si>
  <si>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</si>
  <si>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</si>
  <si>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</si>
  <si>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</si>
  <si>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</si>
  <si>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</si>
  <si>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</si>
  <si>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</si>
  <si>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</si>
  <si>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</si>
  <si>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</si>
  <si>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</si>
  <si>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</si>
  <si>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</si>
  <si>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</si>
  <si>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</si>
  <si>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</si>
  <si>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</si>
  <si>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</si>
  <si>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</si>
  <si>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</si>
  <si>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</si>
  <si>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</si>
  <si>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</si>
  <si>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</si>
  <si>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</si>
  <si>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</si>
  <si>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</si>
  <si>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</si>
  <si>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</si>
  <si>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</si>
  <si>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</si>
  <si>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</si>
  <si>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</si>
  <si>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</si>
  <si>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</si>
  <si>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</si>
  <si>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</si>
  <si>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</si>
  <si>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</si>
  <si>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</si>
  <si>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</si>
  <si>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</si>
  <si>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</si>
  <si>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</si>
  <si>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</si>
  <si>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</si>
  <si>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</si>
  <si>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</si>
  <si>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</si>
  <si>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</si>
  <si>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</si>
  <si>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</si>
  <si>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</si>
  <si>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</si>
  <si>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</si>
  <si>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</si>
  <si>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</si>
  <si>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</si>
  <si>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</si>
  <si>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</si>
  <si>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</si>
  <si>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</si>
  <si>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</si>
  <si>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</si>
  <si>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</si>
  <si>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</si>
  <si>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</si>
  <si>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</si>
  <si>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</si>
  <si>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</si>
  <si>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</si>
  <si>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</si>
  <si>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</si>
  <si>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</si>
  <si>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</si>
  <si>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</si>
  <si>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</si>
  <si>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</si>
  <si>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</si>
  <si>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</si>
  <si>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</si>
  <si>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</si>
  <si>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</si>
  <si>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</si>
  <si>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</si>
  <si>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</si>
  <si>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</si>
  <si>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</si>
  <si>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</si>
  <si>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</si>
  <si>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</si>
  <si>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</si>
  <si>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</si>
  <si>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</si>
  <si>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</si>
  <si>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</si>
  <si>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</si>
  <si>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</si>
  <si>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</si>
  <si>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</si>
  <si>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</si>
  <si>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</si>
  <si>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</si>
  <si>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</si>
  <si>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</si>
  <si>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</si>
  <si>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</si>
  <si>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</si>
  <si>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</si>
  <si>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</si>
  <si>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</si>
  <si>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</si>
  <si>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</si>
  <si>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</si>
  <si>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</si>
  <si>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</si>
  <si>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</si>
  <si>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</si>
  <si>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</si>
  <si>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</si>
  <si>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</si>
  <si>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</si>
  <si>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</si>
  <si>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</si>
  <si>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</si>
  <si>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</si>
  <si>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</si>
  <si>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</si>
  <si>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</si>
  <si>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</si>
  <si>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</si>
  <si>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</si>
  <si>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</si>
  <si>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</si>
  <si>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</si>
  <si>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</si>
  <si>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</si>
  <si>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</si>
  <si>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</si>
  <si>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</si>
  <si>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</si>
  <si>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</si>
  <si>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</si>
  <si>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</si>
  <si>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</si>
  <si>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</si>
  <si>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</si>
  <si>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</si>
  <si>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</si>
  <si>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</si>
  <si>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</si>
  <si>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</si>
  <si>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</si>
  <si>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</si>
  <si>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</si>
  <si>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</si>
  <si>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</si>
  <si>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</si>
  <si>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</si>
  <si>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</si>
  <si>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</si>
  <si>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</si>
  <si>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</si>
  <si>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</si>
  <si>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</si>
  <si>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</si>
  <si>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</si>
  <si>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</si>
  <si>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</si>
  <si>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</si>
  <si>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</si>
  <si>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</si>
  <si>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</si>
  <si>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</si>
  <si>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</si>
  <si>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</si>
  <si>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</si>
  <si>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</si>
  <si>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</si>
  <si>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</si>
  <si>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</si>
  <si>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</si>
  <si>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</si>
  <si>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</si>
  <si>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</si>
  <si>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</si>
  <si>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</si>
  <si>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</si>
  <si>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</si>
  <si>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</si>
  <si>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</si>
  <si>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</si>
  <si>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</si>
  <si>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</si>
  <si>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</si>
  <si>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</si>
  <si>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</si>
  <si>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</si>
  <si>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</si>
  <si>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</si>
  <si>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</si>
  <si>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</si>
  <si>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</si>
  <si>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</si>
  <si>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</si>
  <si>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</si>
  <si>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</si>
  <si>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</si>
  <si>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</si>
  <si>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</si>
  <si>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</si>
  <si>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</si>
  <si>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</si>
  <si>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</si>
  <si>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</si>
  <si>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</si>
  <si>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</si>
  <si>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</si>
  <si>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</si>
  <si>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</si>
  <si>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</si>
  <si>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</si>
  <si>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</si>
  <si>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</si>
  <si>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</si>
  <si>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</si>
  <si>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</si>
  <si>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</si>
  <si>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</si>
  <si>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</si>
  <si>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</si>
  <si>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</si>
  <si>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</si>
  <si>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</si>
  <si>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</si>
  <si>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</si>
  <si>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</si>
  <si>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</si>
  <si>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</si>
  <si>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</si>
  <si>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</si>
  <si>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</si>
  <si>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</si>
  <si>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</si>
  <si>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</si>
  <si>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</si>
  <si>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</si>
  <si>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</si>
  <si>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</si>
  <si>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</si>
  <si>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</si>
  <si>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</si>
  <si>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</si>
  <si>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</si>
  <si>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</si>
  <si>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</si>
  <si>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</si>
  <si>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</si>
  <si>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</si>
  <si>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</si>
  <si>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</si>
  <si>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</si>
  <si>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</si>
  <si>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</si>
  <si>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</si>
  <si>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</si>
  <si>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</si>
  <si>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</si>
  <si>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</si>
  <si>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</si>
  <si>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</si>
  <si>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</si>
  <si>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</si>
  <si>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</si>
  <si>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</si>
  <si>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</si>
  <si>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</si>
  <si>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</si>
  <si>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</si>
  <si>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</si>
  <si>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</si>
  <si>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</si>
  <si>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</si>
  <si>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</si>
  <si>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</si>
  <si>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</si>
  <si>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</si>
  <si>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</si>
  <si>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</si>
  <si>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</si>
  <si>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</si>
  <si>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</si>
  <si>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</si>
  <si>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</si>
  <si>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</si>
  <si>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</si>
  <si>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</si>
  <si>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</si>
  <si>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</si>
  <si>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</si>
  <si>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</si>
  <si>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</si>
  <si>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</si>
  <si>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</si>
  <si>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</si>
  <si>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</si>
  <si>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</si>
  <si>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</si>
  <si>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</si>
  <si>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</si>
  <si>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</si>
  <si>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</si>
  <si>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</si>
  <si>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</si>
  <si>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</si>
  <si>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</si>
  <si>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</si>
  <si>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</si>
  <si>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</si>
  <si>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</si>
  <si>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</si>
  <si>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</si>
  <si>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</si>
  <si>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</si>
  <si>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</si>
  <si>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</si>
  <si>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</si>
  <si>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</si>
  <si>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</si>
  <si>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</si>
  <si>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</si>
  <si>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</si>
  <si>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</si>
  <si>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</si>
  <si>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</si>
  <si>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</si>
  <si>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</si>
  <si>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</si>
  <si>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</si>
  <si>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</si>
  <si>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</si>
  <si>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</si>
  <si>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</si>
  <si>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</si>
  <si>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</si>
  <si>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</si>
  <si>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</si>
  <si>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</si>
  <si>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</si>
  <si>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</si>
  <si>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</si>
  <si>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</si>
  <si>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</si>
  <si>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</si>
  <si>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</si>
  <si>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</si>
  <si>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</si>
  <si>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</si>
  <si>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</si>
  <si>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</si>
  <si>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</si>
  <si>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</si>
  <si>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</si>
  <si>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</si>
  <si>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</si>
  <si>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</si>
  <si>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</si>
  <si>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</si>
  <si>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</si>
  <si>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</si>
  <si>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</si>
  <si>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</si>
  <si>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</si>
  <si>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</si>
  <si>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</si>
  <si>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</si>
  <si>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</si>
  <si>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</si>
  <si>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</si>
  <si>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</si>
  <si>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</si>
  <si>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</si>
  <si>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</si>
  <si>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</si>
  <si>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</si>
  <si>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</si>
  <si>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</si>
  <si>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</si>
  <si>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</si>
  <si>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</si>
  <si>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</si>
  <si>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</si>
  <si>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</si>
  <si>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</si>
  <si>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</si>
  <si>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</si>
  <si>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</si>
  <si>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</si>
  <si>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</si>
  <si>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</si>
  <si>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</si>
  <si>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</si>
  <si>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</si>
  <si>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</si>
  <si>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</si>
  <si>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</si>
  <si>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</si>
  <si>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</si>
  <si>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</si>
  <si>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</si>
  <si>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</si>
  <si>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</si>
  <si>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</si>
  <si>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</si>
  <si>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</si>
  <si>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</si>
  <si>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</si>
  <si>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</si>
  <si>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</si>
  <si>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</si>
  <si>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</si>
  <si>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</si>
  <si>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</si>
  <si>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</si>
  <si>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</si>
  <si>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</si>
  <si>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</si>
  <si>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</si>
  <si>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</si>
  <si>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</si>
  <si>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</si>
  <si>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</si>
  <si>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</si>
  <si>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</si>
  <si>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</si>
  <si>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</si>
  <si>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</si>
  <si>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</si>
  <si>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</si>
  <si>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</si>
  <si>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</si>
  <si>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</si>
  <si>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</si>
  <si>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</si>
  <si>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</si>
  <si>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</si>
  <si>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</si>
  <si>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</si>
  <si>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</si>
  <si>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</si>
  <si>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</si>
  <si>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</si>
  <si>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</si>
  <si>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</si>
  <si>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</si>
  <si>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</si>
  <si>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</si>
  <si>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</si>
  <si>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</si>
  <si>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</si>
  <si>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</si>
  <si>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</si>
  <si>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</si>
  <si>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</si>
  <si>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</si>
  <si>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</si>
  <si>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</si>
  <si>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</si>
  <si>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</si>
  <si>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</si>
  <si>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</si>
  <si>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</si>
  <si>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</si>
  <si>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</si>
  <si>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</si>
  <si>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</si>
  <si>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</si>
  <si>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</si>
  <si>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</si>
  <si>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</si>
  <si>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</si>
  <si>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</si>
  <si>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</si>
  <si>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</si>
  <si>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</si>
  <si>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</si>
  <si>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</si>
  <si>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</si>
  <si>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</si>
  <si>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</si>
  <si>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</si>
  <si>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</si>
  <si>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</si>
  <si>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</si>
  <si>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</si>
  <si>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</si>
  <si>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</si>
  <si>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</si>
  <si>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</si>
  <si>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</si>
  <si>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</si>
  <si>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</si>
  <si>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</si>
  <si>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</si>
  <si>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</si>
  <si>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</si>
  <si>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</si>
  <si>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</si>
  <si>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</si>
  <si>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</si>
  <si>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</si>
  <si>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</si>
  <si>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</si>
  <si>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</si>
  <si>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</si>
  <si>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</si>
  <si>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</si>
  <si>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</si>
  <si>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</si>
  <si>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</si>
  <si>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</si>
  <si>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</si>
  <si>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</si>
  <si>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</si>
  <si>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</si>
  <si>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</si>
  <si>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</si>
  <si>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</si>
  <si>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</si>
  <si>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</si>
  <si>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</si>
  <si>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</si>
  <si>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</si>
  <si>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</si>
  <si>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</si>
  <si>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</si>
  <si>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</si>
  <si>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</si>
  <si>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</si>
  <si>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</si>
  <si>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</si>
  <si>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</si>
  <si>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</si>
  <si>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</si>
  <si>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</si>
  <si>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</si>
  <si>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</si>
  <si>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</si>
  <si>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</si>
  <si>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</si>
  <si>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</si>
  <si>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</si>
  <si>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</si>
  <si>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</si>
  <si>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</si>
  <si>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</si>
  <si>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</si>
  <si>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</si>
  <si>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</si>
  <si>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</si>
  <si>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</si>
  <si>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</si>
  <si>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</si>
  <si>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</si>
  <si>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</si>
  <si>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</si>
  <si>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</si>
  <si>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</si>
  <si>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</si>
  <si>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</si>
  <si>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</si>
  <si>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</si>
  <si>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</si>
  <si>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</si>
  <si>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</si>
  <si>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</si>
  <si>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</si>
  <si>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</si>
  <si>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</si>
  <si>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</si>
  <si>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</si>
  <si>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</si>
  <si>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</si>
  <si>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</si>
  <si>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</si>
  <si>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</si>
  <si>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</si>
  <si>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</si>
  <si>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</si>
  <si>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</si>
  <si>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</si>
  <si>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</si>
  <si>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</si>
  <si>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</si>
  <si>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</si>
  <si>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</si>
  <si>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</si>
  <si>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</si>
  <si>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</si>
  <si>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</si>
  <si>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</si>
  <si>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</si>
  <si>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</si>
  <si>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</si>
  <si>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</si>
  <si>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</si>
  <si>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</si>
  <si>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</si>
  <si>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</si>
  <si>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</si>
  <si>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</si>
  <si>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</si>
  <si>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</si>
  <si>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</si>
  <si>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</si>
  <si>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</si>
  <si>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</si>
  <si>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</si>
  <si>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</si>
  <si>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</si>
  <si>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</si>
  <si>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</si>
  <si>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</si>
  <si>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</si>
  <si>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</si>
  <si>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</si>
  <si>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</si>
  <si>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</si>
  <si>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</si>
  <si>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</si>
  <si>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</si>
  <si>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</si>
  <si>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</si>
  <si>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</si>
  <si>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</si>
  <si>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</si>
  <si>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</si>
  <si>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</si>
  <si>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</si>
  <si>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</si>
  <si>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</si>
  <si>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</si>
  <si>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</si>
  <si>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</si>
  <si>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</si>
  <si>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</si>
  <si>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</si>
  <si>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</si>
  <si>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</si>
  <si>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</si>
  <si>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</si>
  <si>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</si>
  <si>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</si>
  <si>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</si>
  <si>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</si>
  <si>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</si>
  <si>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</si>
  <si>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</si>
  <si>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</si>
  <si>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</si>
  <si>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</si>
  <si>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</si>
  <si>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</si>
  <si>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</si>
  <si>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</si>
  <si>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</si>
  <si>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</si>
  <si>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</si>
  <si>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</si>
  <si>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</si>
  <si>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</si>
  <si>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</si>
  <si>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</si>
  <si>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</si>
  <si>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</si>
  <si>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</si>
  <si>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</si>
  <si>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</si>
  <si>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</si>
  <si>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</si>
  <si>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</si>
  <si>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</si>
  <si>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</si>
  <si>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</si>
  <si>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</si>
  <si>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</si>
  <si>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</si>
  <si>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</si>
  <si>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</si>
  <si>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</si>
  <si>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</si>
  <si>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</si>
  <si>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</si>
  <si>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</si>
  <si>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</si>
  <si>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</si>
  <si>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</si>
  <si>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</si>
  <si>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</si>
  <si>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</si>
  <si>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</si>
  <si>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</si>
  <si>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</si>
  <si>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</si>
  <si>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</si>
  <si>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</si>
  <si>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</si>
  <si>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</si>
  <si>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</si>
  <si>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</si>
  <si>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</si>
  <si>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</si>
  <si>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</si>
  <si>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</si>
  <si>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</si>
  <si>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</si>
  <si>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</si>
  <si>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</si>
  <si>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</si>
  <si>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</si>
  <si>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</si>
  <si>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</si>
  <si>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</si>
  <si>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</si>
  <si>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</si>
  <si>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</si>
  <si>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</si>
  <si>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</si>
  <si>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</si>
  <si>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</si>
  <si>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</si>
  <si>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</si>
  <si>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</si>
  <si>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</si>
  <si>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</si>
  <si>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</si>
  <si>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</si>
  <si>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</si>
  <si>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</si>
  <si>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</si>
  <si>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</si>
  <si>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</si>
  <si>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</si>
  <si>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</si>
  <si>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</si>
  <si>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</si>
  <si>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</si>
  <si>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</si>
  <si>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</si>
  <si>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</si>
  <si>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</si>
  <si>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</si>
  <si>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</si>
  <si>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</si>
  <si>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</si>
  <si>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</si>
  <si>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</si>
  <si>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</si>
  <si>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</si>
  <si>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</si>
  <si>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</si>
  <si>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</si>
  <si>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</si>
  <si>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</si>
  <si>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</si>
  <si>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</si>
  <si>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</si>
  <si>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</si>
  <si>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</si>
  <si>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</si>
  <si>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</si>
  <si>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</si>
  <si>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</si>
  <si>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</si>
  <si>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</si>
  <si>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</si>
  <si>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</si>
  <si>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</si>
  <si>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</si>
  <si>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</si>
  <si>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</si>
  <si>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</si>
  <si>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</si>
  <si>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</si>
  <si>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</si>
  <si>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</si>
  <si>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</si>
  <si>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</si>
  <si>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</si>
  <si>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</si>
  <si>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</si>
  <si>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</si>
  <si>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</si>
  <si>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</si>
  <si>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</si>
  <si>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</si>
  <si>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</si>
  <si>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</si>
  <si>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</si>
  <si>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</si>
  <si>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</si>
  <si>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</si>
  <si>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</si>
  <si>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</si>
  <si>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</si>
  <si>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</si>
  <si>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</si>
  <si>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</si>
  <si>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</si>
  <si>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</si>
  <si>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</si>
  <si>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</si>
  <si>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</si>
  <si>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</si>
  <si>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</si>
  <si>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</si>
  <si>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</si>
  <si>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</si>
  <si>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</si>
  <si>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</si>
  <si>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</si>
  <si>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</si>
  <si>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</si>
  <si>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</si>
  <si>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</si>
  <si>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</si>
  <si>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</si>
  <si>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</si>
  <si>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</si>
  <si>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</si>
  <si>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</si>
  <si>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</si>
  <si>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</si>
  <si>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</si>
  <si>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</si>
  <si>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</si>
  <si>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</si>
  <si>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</si>
  <si>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</si>
  <si>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</si>
  <si>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</si>
  <si>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</si>
  <si>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</si>
  <si>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</si>
  <si>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</si>
  <si>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</si>
  <si>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</si>
  <si>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</si>
  <si>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</si>
  <si>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</si>
  <si>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</si>
  <si>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</si>
  <si>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</si>
  <si>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</si>
  <si>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</si>
  <si>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</si>
  <si>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</si>
  <si>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</si>
  <si>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</si>
  <si>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</si>
  <si>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</si>
  <si>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</si>
  <si>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</si>
  <si>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</si>
  <si>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</si>
  <si>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</si>
  <si>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</si>
  <si>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</si>
  <si>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</si>
  <si>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</si>
  <si>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</si>
  <si>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</si>
  <si>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</si>
  <si>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</si>
  <si>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</si>
  <si>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</si>
  <si>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</si>
  <si>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</si>
  <si>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</si>
  <si>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</si>
  <si>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</si>
  <si>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</si>
  <si>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</si>
  <si>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</si>
  <si>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</si>
  <si>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</si>
  <si>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</si>
  <si>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</si>
  <si>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</si>
  <si>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</si>
  <si>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</si>
  <si>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</si>
  <si>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</si>
  <si>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</si>
  <si>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</si>
  <si>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</si>
  <si>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</si>
  <si>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</si>
  <si>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</si>
  <si>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</si>
  <si>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</si>
  <si>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</si>
  <si>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</si>
  <si>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</si>
  <si>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</si>
  <si>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</si>
  <si>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</si>
  <si>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</si>
  <si>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</si>
  <si>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</si>
  <si>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</si>
  <si>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</si>
  <si>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</si>
  <si>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</si>
  <si>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</si>
  <si>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</si>
  <si>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</si>
  <si>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</si>
  <si>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</si>
  <si>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</si>
  <si>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</si>
  <si>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</si>
  <si>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</si>
  <si>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</si>
  <si>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</si>
  <si>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</si>
  <si>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</si>
  <si>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</si>
  <si>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</si>
  <si>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</si>
  <si>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</si>
  <si>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</si>
  <si>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</si>
  <si>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</si>
  <si>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</si>
  <si>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</si>
  <si>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</si>
  <si>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</si>
  <si>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</si>
  <si>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</si>
  <si>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</si>
  <si>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</si>
  <si>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</si>
  <si>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</si>
  <si>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</si>
  <si>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</si>
  <si>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</si>
  <si>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</si>
  <si>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</si>
  <si>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</si>
  <si>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</si>
  <si>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</si>
  <si>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</si>
  <si>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</si>
  <si>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</si>
  <si>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</si>
  <si>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</si>
  <si>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</si>
  <si>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</si>
  <si>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</si>
  <si>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</si>
  <si>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</si>
  <si>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</si>
  <si>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</si>
  <si>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</si>
  <si>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</si>
  <si>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</si>
  <si>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</si>
  <si>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</si>
  <si>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</si>
  <si>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</si>
  <si>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</si>
  <si>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</si>
  <si>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</si>
  <si>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</si>
  <si>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</si>
  <si>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</si>
  <si>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</si>
  <si>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</si>
  <si>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</si>
  <si>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</si>
  <si>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</si>
  <si>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</si>
  <si>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</si>
  <si>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</si>
  <si>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</si>
  <si>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</si>
  <si>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</si>
  <si>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</si>
  <si>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</si>
  <si>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</si>
  <si>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</si>
  <si>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</si>
  <si>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</si>
  <si>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</si>
  <si>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</si>
  <si>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</si>
  <si>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</si>
  <si>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</si>
  <si>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</si>
  <si>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</si>
  <si>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</si>
  <si>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</si>
  <si>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</si>
  <si>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</si>
  <si>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</si>
  <si>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</si>
  <si>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</si>
  <si>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</si>
  <si>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</si>
  <si>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</si>
  <si>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</si>
  <si>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</si>
  <si>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</si>
  <si>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</si>
  <si>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</si>
  <si>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</si>
  <si>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</si>
  <si>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</si>
  <si>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</si>
  <si>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</si>
  <si>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</si>
  <si>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</si>
  <si>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</si>
  <si>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</si>
  <si>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</si>
  <si>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</si>
  <si>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</si>
  <si>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</si>
  <si>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</si>
  <si>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</si>
  <si>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</si>
  <si>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</si>
  <si>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</si>
  <si>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</si>
  <si>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</si>
  <si>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</si>
  <si>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</si>
  <si>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</si>
  <si>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</si>
  <si>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</si>
  <si>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</si>
  <si>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</si>
  <si>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</si>
  <si>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</si>
  <si>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</si>
  <si>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</si>
  <si>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</si>
  <si>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</si>
  <si>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</si>
  <si>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</si>
  <si>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</si>
  <si>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</si>
  <si>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</si>
  <si>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</si>
  <si>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</si>
  <si>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</si>
  <si>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</si>
  <si>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</si>
  <si>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</si>
  <si>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</si>
  <si>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</si>
  <si>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</si>
  <si>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</si>
  <si>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</si>
  <si>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</si>
  <si>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</si>
  <si>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</si>
  <si>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</si>
  <si>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</si>
  <si>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</si>
  <si>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</si>
  <si>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</si>
  <si>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</si>
  <si>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</si>
  <si>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</si>
  <si>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</si>
  <si>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</si>
  <si>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</si>
  <si>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</si>
  <si>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</si>
  <si>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</si>
  <si>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</si>
  <si>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</si>
  <si>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</si>
  <si>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</si>
  <si>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</si>
  <si>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</si>
  <si>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</si>
  <si>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</si>
  <si>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</si>
  <si>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</si>
  <si>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</si>
  <si>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</si>
  <si>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</si>
  <si>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</si>
  <si>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</si>
  <si>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</si>
  <si>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</si>
  <si>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</si>
  <si>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</si>
  <si>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</si>
  <si>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</si>
  <si>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</si>
  <si>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</si>
  <si>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</si>
  <si>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</si>
  <si>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</si>
  <si>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</si>
  <si>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</si>
  <si>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</si>
  <si>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</si>
  <si>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</si>
  <si>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</si>
  <si>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</si>
  <si>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</si>
  <si>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</si>
  <si>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</si>
  <si>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</si>
  <si>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</si>
  <si>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</si>
  <si>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</si>
  <si>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</si>
  <si>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</si>
  <si>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</si>
  <si>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</si>
  <si>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</si>
  <si>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</si>
  <si>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</si>
  <si>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</si>
  <si>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</si>
  <si>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</si>
  <si>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</si>
  <si>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</si>
  <si>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</si>
  <si>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</si>
  <si>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</si>
  <si>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</si>
  <si>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</si>
  <si>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</si>
  <si>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</si>
  <si>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</si>
  <si>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</si>
  <si>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</si>
  <si>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</si>
  <si>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</si>
  <si>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</si>
  <si>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</si>
  <si>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</si>
  <si>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</si>
  <si>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</si>
  <si>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</si>
  <si>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</si>
  <si>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</si>
  <si>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</si>
  <si>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</si>
  <si>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</si>
  <si>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</si>
  <si>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</si>
  <si>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</si>
  <si>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</si>
  <si>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</si>
  <si>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</si>
  <si>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</si>
  <si>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</si>
  <si>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</si>
  <si>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</si>
  <si>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</si>
  <si>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</si>
  <si>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</si>
  <si>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</si>
  <si>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</si>
  <si>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</si>
  <si>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</si>
  <si>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</si>
  <si>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</si>
  <si>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</si>
  <si>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</si>
  <si>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</si>
  <si>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</si>
  <si>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</si>
  <si>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</si>
  <si>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</si>
  <si>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</si>
  <si>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</si>
  <si>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</si>
  <si>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</si>
  <si>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</si>
  <si>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</si>
  <si>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</si>
  <si>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</si>
  <si>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</si>
  <si>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</si>
  <si>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</si>
  <si>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</si>
  <si>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</si>
  <si>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</si>
  <si>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</si>
  <si>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</si>
  <si>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</si>
  <si>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</si>
  <si>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</si>
  <si>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</si>
  <si>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</si>
  <si>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</si>
  <si>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</si>
  <si>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</si>
  <si>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</si>
  <si>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</si>
  <si>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</si>
  <si>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</si>
  <si>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</si>
  <si>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</si>
  <si>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</si>
  <si>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</si>
  <si>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</si>
  <si>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</si>
  <si>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</si>
  <si>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</si>
  <si>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</si>
  <si>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</si>
  <si>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</si>
  <si>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</si>
  <si>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</si>
  <si>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</si>
  <si>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</si>
  <si>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</si>
  <si>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</si>
  <si>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</si>
  <si>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</si>
  <si>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</si>
  <si>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</si>
  <si>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</si>
  <si>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</si>
  <si>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</si>
  <si>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</si>
  <si>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</si>
  <si>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</si>
  <si>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</si>
  <si>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</si>
  <si>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</si>
  <si>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</si>
  <si>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</si>
  <si>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</si>
  <si>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</si>
  <si>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</si>
  <si>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</si>
  <si>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</si>
  <si>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</si>
  <si>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</si>
  <si>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</si>
  <si>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</si>
  <si>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</si>
  <si>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</si>
  <si>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</si>
  <si>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</si>
  <si>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</si>
  <si>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</si>
  <si>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</si>
  <si>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</si>
  <si>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</si>
  <si>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</si>
  <si>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</si>
  <si>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</si>
  <si>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</si>
  <si>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</si>
  <si>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</si>
  <si>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</si>
  <si>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</si>
  <si>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</si>
  <si>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</si>
  <si>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</si>
  <si>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</si>
  <si>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</si>
  <si>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</si>
  <si>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</si>
  <si>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</si>
  <si>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</si>
  <si>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</si>
  <si>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</si>
  <si>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</si>
  <si>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</si>
  <si>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</si>
  <si>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</si>
  <si>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</si>
  <si>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</si>
  <si>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</si>
  <si>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</si>
  <si>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</si>
  <si>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</si>
  <si>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</si>
  <si>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</si>
  <si>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</si>
  <si>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</si>
  <si>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</si>
  <si>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</si>
  <si>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</si>
  <si>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</si>
  <si>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</si>
  <si>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</si>
  <si>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</si>
  <si>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</si>
  <si>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</si>
  <si>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</si>
  <si>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</si>
  <si>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</si>
  <si>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</si>
  <si>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</si>
  <si>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</si>
  <si>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</si>
  <si>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</si>
  <si>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</si>
  <si>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</si>
  <si>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</si>
  <si>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</si>
  <si>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</si>
  <si>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</si>
  <si>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</si>
  <si>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</si>
  <si>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</si>
  <si>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</si>
  <si>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</si>
  <si>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</si>
  <si>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</si>
  <si>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</si>
  <si>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</si>
  <si>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</si>
  <si>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</si>
  <si>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</si>
  <si>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</si>
  <si>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</si>
  <si>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</si>
  <si>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</si>
  <si>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</si>
  <si>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</si>
  <si>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</si>
  <si>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</si>
  <si>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</si>
  <si>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</si>
  <si>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</si>
  <si>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</si>
  <si>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</si>
  <si>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</si>
  <si>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</si>
  <si>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</si>
  <si>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</si>
  <si>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</si>
  <si>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</si>
  <si>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</si>
  <si>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</si>
  <si>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</si>
  <si>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</si>
  <si>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</si>
  <si>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</si>
  <si>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</si>
  <si>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</si>
  <si>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</si>
  <si>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</si>
  <si>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</si>
  <si>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</si>
  <si>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</si>
  <si>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</si>
  <si>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</si>
  <si>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</si>
  <si>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</si>
  <si>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</si>
  <si>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</si>
  <si>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</si>
  <si>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</si>
  <si>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</si>
  <si>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</si>
  <si>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</si>
  <si>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</si>
  <si>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</si>
  <si>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</si>
  <si>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</si>
  <si>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</si>
  <si>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</si>
  <si>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</si>
  <si>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</si>
  <si>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</si>
  <si>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</si>
  <si>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</si>
  <si>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</si>
  <si>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</si>
  <si>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</si>
  <si>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</si>
  <si>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</si>
  <si>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</si>
  <si>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</si>
  <si>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</si>
  <si>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</si>
  <si>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</si>
  <si>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</si>
  <si>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</si>
  <si>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</si>
  <si>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</si>
  <si>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</si>
  <si>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</si>
  <si>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</si>
  <si>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</si>
  <si>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</si>
  <si>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</si>
  <si>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</si>
  <si>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</si>
  <si>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</si>
  <si>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</si>
  <si>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</si>
  <si>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</si>
  <si>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</si>
  <si>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</si>
  <si>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</si>
  <si>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</si>
  <si>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</si>
  <si>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</si>
  <si>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</si>
  <si>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</si>
  <si>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</si>
  <si>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</si>
  <si>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</si>
  <si>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</si>
  <si>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</si>
  <si>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</si>
  <si>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</si>
  <si>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</si>
  <si>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</si>
  <si>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</si>
  <si>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</si>
  <si>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</si>
  <si>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</si>
  <si>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</si>
  <si>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</si>
  <si>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</si>
  <si>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</si>
  <si>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</si>
  <si>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</si>
  <si>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</si>
  <si>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</si>
  <si>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</si>
  <si>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</si>
  <si>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</si>
  <si>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</si>
  <si>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</si>
  <si>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</si>
  <si>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</si>
  <si>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</si>
  <si>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</si>
  <si>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</si>
  <si>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</si>
  <si>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</si>
  <si>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</si>
  <si>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</si>
  <si>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</si>
  <si>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</si>
  <si>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</si>
  <si>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</si>
  <si>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</si>
  <si>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</si>
  <si>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</si>
  <si>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</si>
  <si>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</si>
  <si>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</si>
  <si>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</si>
  <si>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</si>
  <si>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</si>
  <si>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</si>
  <si>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</si>
  <si>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</si>
  <si>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</si>
  <si>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</si>
  <si>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</si>
  <si>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</si>
  <si>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</si>
  <si>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</si>
  <si>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</si>
  <si>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</si>
  <si>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</si>
  <si>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</si>
  <si>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</si>
  <si>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</si>
  <si>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</si>
  <si>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</si>
  <si>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</si>
  <si>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</si>
  <si>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</si>
  <si>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</si>
  <si>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</si>
  <si>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</si>
  <si>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</si>
  <si>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</si>
  <si>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</si>
  <si>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</si>
  <si>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</si>
  <si>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</si>
  <si>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</si>
  <si>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</si>
  <si>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</si>
  <si>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</si>
  <si>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</si>
  <si>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</si>
  <si>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</si>
  <si>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</si>
  <si>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</si>
  <si>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</si>
  <si>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</si>
  <si>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</si>
  <si>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</si>
  <si>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</si>
  <si>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</si>
  <si>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</si>
  <si>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</si>
  <si>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</si>
  <si>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</si>
  <si>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</si>
  <si>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</si>
  <si>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</si>
  <si>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</si>
  <si>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</si>
  <si>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</si>
  <si>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</si>
  <si>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</si>
  <si>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</si>
  <si>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</si>
  <si>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</si>
  <si>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</si>
  <si>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</si>
  <si>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</si>
  <si>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</si>
  <si>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</si>
  <si>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</si>
  <si>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</si>
  <si>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</si>
  <si>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</si>
  <si>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</si>
  <si>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</si>
  <si>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</si>
  <si>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</si>
  <si>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</si>
  <si>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</si>
  <si>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</si>
  <si>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</si>
  <si>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</si>
  <si>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</si>
  <si>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</si>
  <si>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</si>
  <si>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</si>
  <si>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</si>
  <si>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</si>
  <si>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</si>
  <si>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</si>
  <si>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</si>
  <si>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</si>
  <si>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</si>
  <si>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</si>
  <si>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</si>
  <si>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</si>
  <si>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</si>
  <si>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</si>
  <si>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</si>
  <si>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</si>
  <si>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</si>
  <si>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</si>
  <si>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</si>
  <si>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</si>
  <si>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</si>
  <si>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</si>
  <si>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</si>
  <si>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</si>
  <si>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</si>
  <si>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</si>
  <si>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</si>
  <si>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</si>
  <si>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</si>
  <si>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</si>
  <si>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</si>
  <si>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</si>
  <si>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</si>
  <si>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</si>
  <si>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</si>
  <si>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</si>
  <si>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</si>
  <si>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</si>
  <si>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</si>
  <si>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</si>
  <si>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</si>
  <si>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</si>
  <si>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</si>
  <si>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</si>
  <si>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</si>
  <si>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</si>
  <si>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</si>
  <si>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</si>
  <si>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</si>
  <si>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</si>
  <si>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</si>
  <si>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</si>
  <si>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</si>
  <si>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</si>
  <si>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</si>
  <si>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</si>
  <si>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</si>
  <si>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</si>
  <si>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</si>
  <si>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</si>
  <si>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</si>
  <si>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</si>
  <si>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</si>
  <si>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</si>
  <si>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</si>
  <si>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</si>
  <si>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</si>
  <si>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</si>
  <si>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</si>
  <si>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</si>
  <si>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</si>
  <si>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</si>
  <si>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</si>
  <si>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</si>
  <si>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</si>
  <si>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</si>
  <si>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</si>
  <si>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</si>
  <si>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</si>
  <si>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</si>
  <si>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</si>
  <si>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</si>
  <si>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</si>
  <si>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</si>
  <si>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</si>
  <si>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</si>
  <si>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</si>
  <si>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</si>
  <si>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</si>
  <si>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</si>
  <si>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</si>
  <si>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</si>
  <si>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</si>
  <si>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</si>
  <si>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</si>
  <si>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</si>
  <si>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</si>
  <si>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</si>
  <si>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</si>
  <si>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</si>
  <si>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</si>
  <si>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</si>
  <si>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</si>
  <si>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</si>
  <si>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</si>
  <si>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</si>
  <si>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</si>
  <si>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</si>
  <si>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</si>
  <si>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</si>
  <si>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</si>
  <si>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</si>
  <si>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</si>
  <si>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</si>
  <si>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</si>
  <si>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</si>
  <si>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</si>
  <si>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</si>
  <si>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</si>
  <si>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</si>
  <si>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</si>
  <si>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</si>
  <si>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</si>
  <si>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</si>
  <si>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</si>
  <si>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</si>
  <si>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</si>
  <si>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</si>
  <si>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</si>
  <si>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</si>
  <si>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</si>
  <si>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</si>
  <si>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</si>
  <si>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</si>
  <si>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</si>
  <si>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</si>
  <si>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</si>
  <si>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</si>
  <si>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</si>
  <si>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</si>
  <si>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</si>
  <si>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</si>
  <si>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</si>
  <si>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</si>
  <si>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</si>
  <si>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</si>
  <si>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</si>
  <si>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</si>
  <si>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</si>
  <si>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</si>
  <si>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</si>
  <si>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</si>
  <si>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</si>
  <si>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</si>
  <si>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</si>
  <si>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</si>
  <si>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</si>
  <si>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</si>
  <si>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</si>
  <si>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</si>
  <si>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</si>
  <si>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</si>
  <si>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</si>
  <si>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</si>
  <si>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</si>
  <si>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</si>
  <si>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</si>
  <si>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</si>
  <si>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</si>
  <si>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</si>
  <si>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</si>
  <si>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</si>
  <si>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</si>
  <si>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</si>
  <si>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</si>
  <si>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</si>
  <si>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</si>
  <si>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</si>
  <si>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</si>
  <si>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</si>
  <si>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</si>
  <si>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</si>
  <si>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</si>
  <si>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</si>
  <si>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</si>
  <si>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</si>
  <si>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</si>
  <si>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</si>
  <si>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</si>
  <si>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</si>
  <si>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</si>
  <si>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</si>
  <si>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</si>
  <si>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</si>
  <si>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</si>
  <si>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</si>
  <si>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</si>
  <si>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</si>
  <si>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</si>
  <si>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</si>
  <si>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</si>
  <si>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</si>
  <si>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</si>
  <si>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</si>
  <si>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</si>
  <si>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</si>
  <si>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</si>
  <si>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</si>
  <si>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</si>
  <si>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</si>
  <si>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</si>
  <si>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</si>
  <si>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</si>
  <si>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</si>
  <si>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</si>
  <si>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</si>
  <si>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</si>
  <si>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</si>
  <si>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</si>
  <si>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</si>
  <si>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</si>
  <si>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</si>
  <si>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</si>
  <si>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</si>
  <si>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</si>
  <si>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</si>
  <si>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</si>
  <si>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</si>
  <si>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</si>
  <si>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</si>
  <si>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</si>
  <si>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</si>
  <si>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</si>
  <si>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</si>
  <si>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</si>
  <si>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</si>
  <si>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</si>
  <si>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</si>
  <si>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</si>
  <si>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</si>
  <si>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</si>
  <si>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</si>
  <si>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</si>
  <si>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</si>
  <si>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</si>
  <si>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</si>
  <si>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</si>
  <si>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</si>
  <si>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</si>
  <si>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</si>
  <si>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</si>
  <si>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</si>
  <si>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</si>
  <si>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</si>
  <si>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</si>
  <si>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</si>
  <si>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</si>
  <si>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</si>
  <si>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</si>
  <si>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</si>
  <si>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</si>
  <si>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</si>
  <si>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</si>
  <si>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</si>
  <si>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</si>
  <si>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</si>
  <si>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</si>
  <si>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</si>
  <si>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</si>
  <si>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</si>
  <si>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</si>
  <si>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</si>
  <si>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</si>
  <si>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</si>
  <si>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</si>
  <si>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</si>
  <si>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</si>
  <si>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</si>
  <si>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</si>
  <si>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</si>
  <si>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</si>
  <si>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</si>
  <si>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</si>
  <si>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</si>
  <si>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</si>
  <si>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</si>
  <si>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</si>
  <si>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</si>
  <si>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</si>
  <si>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</si>
  <si>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</si>
  <si>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</si>
  <si>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</si>
  <si>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</si>
  <si>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</si>
  <si>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</si>
  <si>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</si>
  <si>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</si>
  <si>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</si>
  <si>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</si>
  <si>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</si>
  <si>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</si>
  <si>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</si>
  <si>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</si>
  <si>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</si>
  <si>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</si>
  <si>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</si>
  <si>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</si>
  <si>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</si>
  <si>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</si>
  <si>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</si>
  <si>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</si>
  <si>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</si>
  <si>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</si>
  <si>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</si>
  <si>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</si>
  <si>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</si>
  <si>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</si>
  <si>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</si>
  <si>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</si>
  <si>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</si>
  <si>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</si>
  <si>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</si>
  <si>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</si>
  <si>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</si>
  <si>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</si>
  <si>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</si>
  <si>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</si>
  <si>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</si>
  <si>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</si>
  <si>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</si>
  <si>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</si>
  <si>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</si>
  <si>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</si>
  <si>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</si>
  <si>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</si>
  <si>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</si>
  <si>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</si>
  <si>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</si>
  <si>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</si>
  <si>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</si>
  <si>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</si>
  <si>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</si>
  <si>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</si>
  <si>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</si>
  <si>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</si>
  <si>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</si>
  <si>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</si>
  <si>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</si>
  <si>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</si>
  <si>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</si>
  <si>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</si>
  <si>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</si>
  <si>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</si>
  <si>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</si>
  <si>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</si>
  <si>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</si>
  <si>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</si>
  <si>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</si>
  <si>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</si>
  <si>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</si>
  <si>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</si>
  <si>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</si>
  <si>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</si>
  <si>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</si>
  <si>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</si>
  <si>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</si>
  <si>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</si>
  <si>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</si>
  <si>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</si>
  <si>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</si>
  <si>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</si>
  <si>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</si>
  <si>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</si>
  <si>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</si>
  <si>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</si>
  <si>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</si>
  <si>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</si>
  <si>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</si>
  <si>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</si>
  <si>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</si>
  <si>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</si>
  <si>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</si>
  <si>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</si>
  <si>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</si>
  <si>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</si>
  <si>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</si>
  <si>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</si>
  <si>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</si>
  <si>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</si>
  <si>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</si>
  <si>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</si>
  <si>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</si>
  <si>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</si>
  <si>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</si>
  <si>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</si>
  <si>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</si>
  <si>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</si>
  <si>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</si>
  <si>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</si>
  <si>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</si>
  <si>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</si>
  <si>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</si>
  <si>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</si>
  <si>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</si>
  <si>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</si>
  <si>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</si>
  <si>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</si>
  <si>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</si>
  <si>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</si>
  <si>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</si>
  <si>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</si>
  <si>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</si>
  <si>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</si>
  <si>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</si>
  <si>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</si>
  <si>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</si>
  <si>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</si>
  <si>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</si>
  <si>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</si>
  <si>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</si>
  <si>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</si>
  <si>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</si>
  <si>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</si>
  <si>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</si>
  <si>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</si>
  <si>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</si>
  <si>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</si>
  <si>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</si>
  <si>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</si>
  <si>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</si>
  <si>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</si>
  <si>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</si>
  <si>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</si>
  <si>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</si>
  <si>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</si>
  <si>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</si>
  <si>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</si>
  <si>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</si>
  <si>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</si>
  <si>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</si>
  <si>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</si>
  <si>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</si>
  <si>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</si>
  <si>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</si>
  <si>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</si>
  <si>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</si>
  <si>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</si>
  <si>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</si>
  <si>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</si>
  <si>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</si>
  <si>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</si>
  <si>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</si>
  <si>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</si>
  <si>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</si>
  <si>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</si>
  <si>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</si>
  <si>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</si>
  <si>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</si>
  <si>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</si>
  <si>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</si>
  <si>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</si>
  <si>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</si>
  <si>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</si>
  <si>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</si>
  <si>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</si>
  <si>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</si>
  <si>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</si>
  <si>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</si>
  <si>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</si>
  <si>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</si>
  <si>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</si>
  <si>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</si>
  <si>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</si>
  <si>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</si>
  <si>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</si>
  <si>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</si>
  <si>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</si>
  <si>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</si>
  <si>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</si>
  <si>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</si>
  <si>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</si>
  <si>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</si>
  <si>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</si>
  <si>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</si>
  <si>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</si>
  <si>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</si>
  <si>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</si>
  <si>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</si>
  <si>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</si>
  <si>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</si>
  <si>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</si>
  <si>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</si>
  <si>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</si>
  <si>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</si>
  <si>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</si>
  <si>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</si>
  <si>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</si>
  <si>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</si>
  <si>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</si>
  <si>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</si>
  <si>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</si>
  <si>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</si>
  <si>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</si>
  <si>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</si>
  <si>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</si>
  <si>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</si>
  <si>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</si>
  <si>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</si>
  <si>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</si>
  <si>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</si>
  <si>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</si>
  <si>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</si>
  <si>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</si>
  <si>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</si>
  <si>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</si>
  <si>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</si>
  <si>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</si>
  <si>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</si>
  <si>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</si>
  <si>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</si>
  <si>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</si>
  <si>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</si>
  <si>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</si>
  <si>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</si>
  <si>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</si>
  <si>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</si>
  <si>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</si>
  <si>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</si>
  <si>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</si>
  <si>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</si>
  <si>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</si>
  <si>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</si>
  <si>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</si>
  <si>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</si>
  <si>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</si>
  <si>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</si>
  <si>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</si>
  <si>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</si>
  <si>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</si>
  <si>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</si>
  <si>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</si>
  <si>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</si>
  <si>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</si>
  <si>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</si>
  <si>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</si>
  <si>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</si>
  <si>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</si>
  <si>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</si>
  <si>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</si>
  <si>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</si>
  <si>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</si>
  <si>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</si>
  <si>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</si>
  <si>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</si>
  <si>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</si>
  <si>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</si>
  <si>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</si>
  <si>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</si>
  <si>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</si>
  <si>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</si>
  <si>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</si>
  <si>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</si>
  <si>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</si>
  <si>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</si>
  <si>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</si>
  <si>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</si>
  <si>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</si>
  <si>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</si>
  <si>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</si>
  <si>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</si>
  <si>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</si>
  <si>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</si>
  <si>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</si>
  <si>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</si>
  <si>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</si>
  <si>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</si>
  <si>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</si>
  <si>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</si>
  <si>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</si>
  <si>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</si>
  <si>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</si>
  <si>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</si>
  <si>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</si>
  <si>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</si>
  <si>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</si>
  <si>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</si>
  <si>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</si>
  <si>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</si>
  <si>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</si>
  <si>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</si>
  <si>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</si>
  <si>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</si>
  <si>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</si>
  <si>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</si>
  <si>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</si>
  <si>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</si>
  <si>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</si>
  <si>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</si>
  <si>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</si>
  <si>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</si>
  <si>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</si>
  <si>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</si>
  <si>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</si>
  <si>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</si>
  <si>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</si>
  <si>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</si>
  <si>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</si>
  <si>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</si>
  <si>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</si>
  <si>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</si>
  <si>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</si>
  <si>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</si>
  <si>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</si>
  <si>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</si>
  <si>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</si>
  <si>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</si>
  <si>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</si>
  <si>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</si>
  <si>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</si>
  <si>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</si>
  <si>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</si>
  <si>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</si>
  <si>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</si>
  <si>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</si>
  <si>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</si>
  <si>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</si>
  <si>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</si>
  <si>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</si>
  <si>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</si>
  <si>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</si>
  <si>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</si>
  <si>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</si>
  <si>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</si>
  <si>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</si>
  <si>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</si>
  <si>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</si>
  <si>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</si>
  <si>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</si>
  <si>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</si>
  <si>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</si>
  <si>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</si>
  <si>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</si>
  <si>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</si>
  <si>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</si>
  <si>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</si>
  <si>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</si>
  <si>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</si>
  <si>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</si>
  <si>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</si>
  <si>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</si>
  <si>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</si>
  <si>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</si>
  <si>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</si>
  <si>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</si>
  <si>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</si>
  <si>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</si>
  <si>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</si>
  <si>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</si>
  <si>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</si>
  <si>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</si>
  <si>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</si>
  <si>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</si>
  <si>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</si>
  <si>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</si>
  <si>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</si>
  <si>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</si>
  <si>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</si>
  <si>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</si>
  <si>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</si>
  <si>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</si>
  <si>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</si>
  <si>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</si>
  <si>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</si>
  <si>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</si>
  <si>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</si>
  <si>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</si>
  <si>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</si>
  <si>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</si>
  <si>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</si>
  <si>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</si>
  <si>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</si>
  <si>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</si>
  <si>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</si>
  <si>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</si>
  <si>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</si>
  <si>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</si>
  <si>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</si>
  <si>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</si>
  <si>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</si>
  <si>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</si>
  <si>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</si>
  <si>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</si>
  <si>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</si>
  <si>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</si>
  <si>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</si>
  <si>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</si>
  <si>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</si>
  <si>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</si>
  <si>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</si>
  <si>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</si>
  <si>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</si>
  <si>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</si>
  <si>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</si>
  <si>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</si>
  <si>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</si>
  <si>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</si>
  <si>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</si>
  <si>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</si>
  <si>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</si>
  <si>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</si>
  <si>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</si>
  <si>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</si>
  <si>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</si>
  <si>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</si>
  <si>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</si>
  <si>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</si>
  <si>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</si>
  <si>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</si>
  <si>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</si>
  <si>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</si>
  <si>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</si>
  <si>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</si>
  <si>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</si>
  <si>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</si>
  <si>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</si>
  <si>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</si>
  <si>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</si>
  <si>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</si>
  <si>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</si>
  <si>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</si>
  <si>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</si>
  <si>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</si>
  <si>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</si>
  <si>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</si>
  <si>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</si>
  <si>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</si>
  <si>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</si>
  <si>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</si>
  <si>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</si>
  <si>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</si>
  <si>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</si>
  <si>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</si>
  <si>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</si>
  <si>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</si>
  <si>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</si>
  <si>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</si>
  <si>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</si>
  <si>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</si>
  <si>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</si>
  <si>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</si>
  <si>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</si>
  <si>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</si>
  <si>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</si>
  <si>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</si>
  <si>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</si>
  <si>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</si>
  <si>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</si>
  <si>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</si>
  <si>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</si>
  <si>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</si>
  <si>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</si>
  <si>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</si>
  <si>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</si>
  <si>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</si>
  <si>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</si>
  <si>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</si>
  <si>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</si>
  <si>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</si>
  <si>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</si>
  <si>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</si>
  <si>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</si>
  <si>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</si>
  <si>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</si>
  <si>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</si>
  <si>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</si>
  <si>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</si>
  <si>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</si>
  <si>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</si>
  <si>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</si>
  <si>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</si>
  <si>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</si>
  <si>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</si>
  <si>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</si>
  <si>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</si>
  <si>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</si>
  <si>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</si>
  <si>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</si>
  <si>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</si>
  <si>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</si>
  <si>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</si>
  <si>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</si>
  <si>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</si>
  <si>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</si>
  <si>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</si>
  <si>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</si>
  <si>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</si>
  <si>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</si>
  <si>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</si>
  <si>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</si>
  <si>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</si>
  <si>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</si>
  <si>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</si>
  <si>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</si>
  <si>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</si>
  <si>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</si>
  <si>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</si>
  <si>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</si>
  <si>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</si>
  <si>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</si>
  <si>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</si>
  <si>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</si>
  <si>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</si>
  <si>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</si>
  <si>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</si>
  <si>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</si>
  <si>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</si>
  <si>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</si>
  <si>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</si>
  <si>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</si>
  <si>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</si>
  <si>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</si>
  <si>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</si>
  <si>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</si>
  <si>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</si>
  <si>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</si>
  <si>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</si>
  <si>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</si>
  <si>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</si>
  <si>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</si>
  <si>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</si>
  <si>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</si>
  <si>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</si>
  <si>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</si>
  <si>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</si>
  <si>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</si>
  <si>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</si>
  <si>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</si>
  <si>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</si>
  <si>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</si>
  <si>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</si>
  <si>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</si>
  <si>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</si>
  <si>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</si>
  <si>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</si>
  <si>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</si>
  <si>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</si>
  <si>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</si>
  <si>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</si>
  <si>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</si>
  <si>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</si>
  <si>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</si>
  <si>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</si>
  <si>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</si>
  <si>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</si>
  <si>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</si>
  <si>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</si>
  <si>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</si>
  <si>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</si>
  <si>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</si>
  <si>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</si>
  <si>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</si>
  <si>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</si>
  <si>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</si>
  <si>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</si>
  <si>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</si>
  <si>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</si>
  <si>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</si>
  <si>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</si>
  <si>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</si>
  <si>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</si>
  <si>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</si>
  <si>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</si>
  <si>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</si>
  <si>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</si>
  <si>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</si>
  <si>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</si>
  <si>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</si>
  <si>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</si>
  <si>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</si>
  <si>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</si>
  <si>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</si>
  <si>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</si>
  <si>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</si>
  <si>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</si>
  <si>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</si>
  <si>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</si>
  <si>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</si>
  <si>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</si>
  <si>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</si>
  <si>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</si>
  <si>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</si>
  <si>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</si>
  <si>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</si>
  <si>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</si>
  <si>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</si>
  <si>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</si>
  <si>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</si>
  <si>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</si>
  <si>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</si>
  <si>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</si>
  <si>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</si>
  <si>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</si>
  <si>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</si>
  <si>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</si>
  <si>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</si>
  <si>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</si>
  <si>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</si>
  <si>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</si>
  <si>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</si>
  <si>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</si>
  <si>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</si>
  <si>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</si>
  <si>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</si>
  <si>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</si>
  <si>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</si>
  <si>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</si>
  <si>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</si>
  <si>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</si>
  <si>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</si>
  <si>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</si>
  <si>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</si>
  <si>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</si>
  <si>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</si>
  <si>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</si>
  <si>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</si>
  <si>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</si>
  <si>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</si>
  <si>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</si>
  <si>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</si>
  <si>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</si>
  <si>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</si>
  <si>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</si>
  <si>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</si>
  <si>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</si>
  <si>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</si>
  <si>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</si>
  <si>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</si>
  <si>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</si>
  <si>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</si>
  <si>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</si>
  <si>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</si>
  <si>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</si>
  <si>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</si>
  <si>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</si>
  <si>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</si>
  <si>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</si>
  <si>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</si>
  <si>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</si>
  <si>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</si>
  <si>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</si>
  <si>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</si>
  <si>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</si>
  <si>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</si>
  <si>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</si>
  <si>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</si>
  <si>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</si>
  <si>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</si>
  <si>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</si>
  <si>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</si>
  <si>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</si>
  <si>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</si>
  <si>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</si>
  <si>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</si>
  <si>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</si>
  <si>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</si>
  <si>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</si>
  <si>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</si>
  <si>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</si>
  <si>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</si>
  <si>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</si>
  <si>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</si>
  <si>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</si>
  <si>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</si>
  <si>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</si>
  <si>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</si>
  <si>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</si>
  <si>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</si>
  <si>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</si>
  <si>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</si>
  <si>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</si>
  <si>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</si>
  <si>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</si>
  <si>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</si>
  <si>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</si>
  <si>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</si>
  <si>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</si>
  <si>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</si>
  <si>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</si>
  <si>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</si>
  <si>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</si>
  <si>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</si>
  <si>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</si>
  <si>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</si>
  <si>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</si>
  <si>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</si>
  <si>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</si>
  <si>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</si>
  <si>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</si>
  <si>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</si>
  <si>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</si>
  <si>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</si>
  <si>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</si>
  <si>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</si>
  <si>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</si>
  <si>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</si>
  <si>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</si>
  <si>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</si>
  <si>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</si>
  <si>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</si>
  <si>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</si>
  <si>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</si>
  <si>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</si>
  <si>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</si>
  <si>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</si>
  <si>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</si>
  <si>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</si>
  <si>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</si>
  <si>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</si>
  <si>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</si>
  <si>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</si>
  <si>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</si>
  <si>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</si>
  <si>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</si>
  <si>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</si>
  <si>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</si>
  <si>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</si>
  <si>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</si>
  <si>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</si>
  <si>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</si>
  <si>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</si>
  <si>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</si>
  <si>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</si>
  <si>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</si>
  <si>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</si>
  <si>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</si>
  <si>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</si>
  <si>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</si>
  <si>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</si>
  <si>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</si>
  <si>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</si>
  <si>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</si>
  <si>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</si>
  <si>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</si>
  <si>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</si>
  <si>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</si>
  <si>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</si>
  <si>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</si>
  <si>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</si>
  <si>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</si>
  <si>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</si>
  <si>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</si>
  <si>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</si>
  <si>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</si>
  <si>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</si>
  <si>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</si>
  <si>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</si>
  <si>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</si>
  <si>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</si>
  <si>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</si>
  <si>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</si>
  <si>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</si>
  <si>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</si>
  <si>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</si>
  <si>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</si>
  <si>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</si>
  <si>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</si>
  <si>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</si>
  <si>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</si>
  <si>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</si>
  <si>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</si>
  <si>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</si>
  <si>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</si>
  <si>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</si>
  <si>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</si>
  <si>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</si>
  <si>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</si>
  <si>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</si>
  <si>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</si>
  <si>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</si>
  <si>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</si>
  <si>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</si>
  <si>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</si>
  <si>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</si>
  <si>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</si>
  <si>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</si>
  <si>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</si>
  <si>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</si>
  <si>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</si>
  <si>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</si>
  <si>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</si>
  <si>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</si>
  <si>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</si>
  <si>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</si>
  <si>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</si>
  <si>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</si>
  <si>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</si>
  <si>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</si>
  <si>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</si>
  <si>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</si>
  <si>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</si>
  <si>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</si>
  <si>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</si>
  <si>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</si>
  <si>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</si>
  <si>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</si>
  <si>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</si>
  <si>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</si>
  <si>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</si>
  <si>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</si>
  <si>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</si>
  <si>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</si>
  <si>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</si>
  <si>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</si>
  <si>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</si>
  <si>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</si>
  <si>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</si>
  <si>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</si>
  <si>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</si>
  <si>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</si>
  <si>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</si>
  <si>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</si>
  <si>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</si>
  <si>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</si>
  <si>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</si>
  <si>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</si>
  <si>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</si>
  <si>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</si>
  <si>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</si>
  <si>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</si>
  <si>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</si>
  <si>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</si>
  <si>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</si>
  <si>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</si>
  <si>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</si>
  <si>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</si>
  <si>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</si>
  <si>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</si>
  <si>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</si>
  <si>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</si>
  <si>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</si>
  <si>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</si>
  <si>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</si>
  <si>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</si>
  <si>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</si>
  <si>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</si>
  <si>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</si>
  <si>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</si>
  <si>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</si>
  <si>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</si>
  <si>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</si>
  <si>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</si>
  <si>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</si>
  <si>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</si>
  <si>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</si>
  <si>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</si>
  <si>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</si>
  <si>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</si>
  <si>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</si>
  <si>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</si>
  <si>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</si>
  <si>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</si>
  <si>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</si>
  <si>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</si>
  <si>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</si>
  <si>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</si>
  <si>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</si>
  <si>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</si>
  <si>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</si>
  <si>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</si>
  <si>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</si>
  <si>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</si>
  <si>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</si>
  <si>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</si>
  <si>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</si>
  <si>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</si>
  <si>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</si>
  <si>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</si>
  <si>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</si>
  <si>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</si>
  <si>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</si>
  <si>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</si>
  <si>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</si>
  <si>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</si>
  <si>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</si>
  <si>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</si>
  <si>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</si>
  <si>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</si>
  <si>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</si>
  <si>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</si>
  <si>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</si>
  <si>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</si>
  <si>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</si>
  <si>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</si>
  <si>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</si>
  <si>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</si>
  <si>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</si>
  <si>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</si>
  <si>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</si>
  <si>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</si>
  <si>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</si>
  <si>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</si>
  <si>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</si>
  <si>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</si>
  <si>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</si>
  <si>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</si>
  <si>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</si>
  <si>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</si>
  <si>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</si>
  <si>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</si>
  <si>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</si>
  <si>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</si>
  <si>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</si>
  <si>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</si>
  <si>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</si>
  <si>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</si>
  <si>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</si>
  <si>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</si>
  <si>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</si>
  <si>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</si>
  <si>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</si>
  <si>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</si>
  <si>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</si>
  <si>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</si>
  <si>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</si>
  <si>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</si>
  <si>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</si>
  <si>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</si>
  <si>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</si>
  <si>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</si>
  <si>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</si>
  <si>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</si>
  <si>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</si>
  <si>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</si>
  <si>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</si>
  <si>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</si>
  <si>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</si>
  <si>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</si>
  <si>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</si>
  <si>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</si>
  <si>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</si>
  <si>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</si>
  <si>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</si>
  <si>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</si>
  <si>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</si>
  <si>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</si>
  <si>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</si>
  <si>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</si>
  <si>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</si>
  <si>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</si>
  <si>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</si>
  <si>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</si>
  <si>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</si>
  <si>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</si>
  <si>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</si>
  <si>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</si>
  <si>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</si>
  <si>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</si>
  <si>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</si>
  <si>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</si>
  <si>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</si>
  <si>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</si>
  <si>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</si>
  <si>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</si>
  <si>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</si>
  <si>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</si>
  <si>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</si>
  <si>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</si>
  <si>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</si>
  <si>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</si>
  <si>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</si>
  <si>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</si>
  <si>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</si>
  <si>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</si>
  <si>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</si>
  <si>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</si>
  <si>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</si>
  <si>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</si>
  <si>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</si>
  <si>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</si>
  <si>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</si>
  <si>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</si>
  <si>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</si>
  <si>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</si>
  <si>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</si>
  <si>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</si>
  <si>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</si>
  <si>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</si>
  <si>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</si>
  <si>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</si>
  <si>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</si>
  <si>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</si>
  <si>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</si>
  <si>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</si>
  <si>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</si>
  <si>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</si>
  <si>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</si>
  <si>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</si>
  <si>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</si>
  <si>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</si>
  <si>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</si>
  <si>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</si>
  <si>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</si>
  <si>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</si>
  <si>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</si>
  <si>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</si>
  <si>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</si>
  <si>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</si>
  <si>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</si>
  <si>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</si>
  <si>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</si>
  <si>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</si>
  <si>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</si>
  <si>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</si>
  <si>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</si>
  <si>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</si>
  <si>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</si>
  <si>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</si>
  <si>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</si>
  <si>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</si>
  <si>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</si>
  <si>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</si>
  <si>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</si>
  <si>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</si>
  <si>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</si>
  <si>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</si>
  <si>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</si>
  <si>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</si>
  <si>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</si>
  <si>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</si>
  <si>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</si>
  <si>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</si>
  <si>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</si>
  <si>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</si>
  <si>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</si>
  <si>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</si>
  <si>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</si>
  <si>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</si>
  <si>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</si>
  <si>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</si>
  <si>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</si>
  <si>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</si>
  <si>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</si>
  <si>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</si>
  <si>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</si>
  <si>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</si>
  <si>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</si>
  <si>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</si>
  <si>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</si>
  <si>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</si>
  <si>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</si>
  <si>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</si>
  <si>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</si>
  <si>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</si>
  <si>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</si>
  <si>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</si>
  <si>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</si>
  <si>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</si>
  <si>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</si>
  <si>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</si>
  <si>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</si>
  <si>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</si>
  <si>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</si>
  <si>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</si>
  <si>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</si>
  <si>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</si>
  <si>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</si>
  <si>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</si>
  <si>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</si>
  <si>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</si>
  <si>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</si>
  <si>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</si>
  <si>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</si>
  <si>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</si>
  <si>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</si>
  <si>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</si>
  <si>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</si>
  <si>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</si>
  <si>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</si>
  <si>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</si>
  <si>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</si>
  <si>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</si>
  <si>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</si>
  <si>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</si>
  <si>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</si>
  <si>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</si>
  <si>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</si>
  <si>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</si>
  <si>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</si>
  <si>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</si>
  <si>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</si>
  <si>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</si>
  <si>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</si>
  <si>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</si>
  <si>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</si>
  <si>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</si>
  <si>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</si>
  <si>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</si>
  <si>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</si>
  <si>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</si>
  <si>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</si>
  <si>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</si>
  <si>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</si>
  <si>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</si>
  <si>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</si>
  <si>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</si>
  <si>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</si>
  <si>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</si>
  <si>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</si>
  <si>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</si>
  <si>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</si>
  <si>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</si>
  <si>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</si>
  <si>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</si>
  <si>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</si>
  <si>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</si>
  <si>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</si>
  <si>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</si>
  <si>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</si>
  <si>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</si>
  <si>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</si>
  <si>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</si>
  <si>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</si>
  <si>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</si>
  <si>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</si>
  <si>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</si>
  <si>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</si>
  <si>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</si>
  <si>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</si>
  <si>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</si>
  <si>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</si>
  <si>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</si>
  <si>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</si>
  <si>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</si>
  <si>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</si>
  <si>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</si>
  <si>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</si>
  <si>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</si>
  <si>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</si>
  <si>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</si>
  <si>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</si>
  <si>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</si>
  <si>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</si>
  <si>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</si>
  <si>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</si>
  <si>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</si>
  <si>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</si>
  <si>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</si>
  <si>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</si>
  <si>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</si>
  <si>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</si>
  <si>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</si>
  <si>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</si>
  <si>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</si>
  <si>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</si>
  <si>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</si>
  <si>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</si>
  <si>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</si>
  <si>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</si>
  <si>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</si>
  <si>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</si>
  <si>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</si>
  <si>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</si>
  <si>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</si>
  <si>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</si>
  <si>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</si>
  <si>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</si>
  <si>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</si>
  <si>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</si>
  <si>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</si>
  <si>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</si>
  <si>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</si>
  <si>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</si>
  <si>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</si>
  <si>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</si>
  <si>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</si>
  <si>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</si>
  <si>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</si>
  <si>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</si>
  <si>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</si>
  <si>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</si>
  <si>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</si>
  <si>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</si>
  <si>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</si>
  <si>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</si>
  <si>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</si>
  <si>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</si>
  <si>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</si>
  <si>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</si>
  <si>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</si>
  <si>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</si>
  <si>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</si>
  <si>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</si>
  <si>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</si>
  <si>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</si>
  <si>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</si>
  <si>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</si>
  <si>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</si>
  <si>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</si>
  <si>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</si>
  <si>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</si>
  <si>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</si>
  <si>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</si>
  <si>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</si>
  <si>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</si>
  <si>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</si>
  <si>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</si>
  <si>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</si>
  <si>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</si>
  <si>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</si>
  <si>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</si>
  <si>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</si>
  <si>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</si>
  <si>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</si>
  <si>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</si>
  <si>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</si>
  <si>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</si>
  <si>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</si>
  <si>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</si>
  <si>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</si>
  <si>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</si>
  <si>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</si>
  <si>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</si>
  <si>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</si>
  <si>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</si>
  <si>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</si>
  <si>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</si>
  <si>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</si>
  <si>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</si>
  <si>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</si>
  <si>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</si>
  <si>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</si>
  <si>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</si>
  <si>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</si>
  <si>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</si>
  <si>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</si>
  <si>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</si>
  <si>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</si>
  <si>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</si>
  <si>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</si>
  <si>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</si>
  <si>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</si>
  <si>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</si>
  <si>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</si>
  <si>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</si>
  <si>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</si>
  <si>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</si>
  <si>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</si>
  <si>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</si>
  <si>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</si>
  <si>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</si>
  <si>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</si>
  <si>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</si>
  <si>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</si>
  <si>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</si>
  <si>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</si>
  <si>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</si>
  <si>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</si>
  <si>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</si>
  <si>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</si>
  <si>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</si>
  <si>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</si>
  <si>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</si>
  <si>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</si>
  <si>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</si>
  <si>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</si>
  <si>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</si>
  <si>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</si>
  <si>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</si>
  <si>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</si>
  <si>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</si>
  <si>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</si>
  <si>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</si>
  <si>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</si>
  <si>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</si>
  <si>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</si>
  <si>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</si>
  <si>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</si>
  <si>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</si>
  <si>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</si>
  <si>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</si>
  <si>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</si>
  <si>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</si>
  <si>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</si>
  <si>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</si>
  <si>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</si>
  <si>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</si>
  <si>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</si>
  <si>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</si>
  <si>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</si>
  <si>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</si>
  <si>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</si>
  <si>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</si>
  <si>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</si>
  <si>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</si>
  <si>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</si>
  <si>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</si>
  <si>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</si>
  <si>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</si>
  <si>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</si>
  <si>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</si>
  <si>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</si>
  <si>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</si>
  <si>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</si>
  <si>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</si>
  <si>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</si>
  <si>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</si>
  <si>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</si>
  <si>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</si>
  <si>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</si>
  <si>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</si>
  <si>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</si>
  <si>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</si>
  <si>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</si>
  <si>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</si>
  <si>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</si>
  <si>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</si>
  <si>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</si>
  <si>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</si>
  <si>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</si>
  <si>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</si>
  <si>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</si>
  <si>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</si>
  <si>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</si>
  <si>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</si>
  <si>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</si>
  <si>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</si>
  <si>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</si>
  <si>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</si>
  <si>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</si>
  <si>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</si>
  <si>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</si>
  <si>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</si>
  <si>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</si>
  <si>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</si>
  <si>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</si>
  <si>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</si>
  <si>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</si>
  <si>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</si>
  <si>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</si>
  <si>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</si>
  <si>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</si>
  <si>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</si>
  <si>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</si>
  <si>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</si>
  <si>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</si>
  <si>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</si>
  <si>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</si>
  <si>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</si>
  <si>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</si>
  <si>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</si>
  <si>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</si>
  <si>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</si>
  <si>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</si>
  <si>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</si>
  <si>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</si>
  <si>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</si>
  <si>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</si>
  <si>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</si>
  <si>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</si>
  <si>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</si>
  <si>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</si>
  <si>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</si>
  <si>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</si>
  <si>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</si>
  <si>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</si>
  <si>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</si>
  <si>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</si>
  <si>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</si>
  <si>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</si>
  <si>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</si>
  <si>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</si>
  <si>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</si>
  <si>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</si>
  <si>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</si>
  <si>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</si>
  <si>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</si>
  <si>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</si>
  <si>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</si>
  <si>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</si>
  <si>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</si>
  <si>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</si>
  <si>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</si>
  <si>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</si>
  <si>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</si>
  <si>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</si>
  <si>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</si>
  <si>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</si>
  <si>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</si>
  <si>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</si>
  <si>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</si>
  <si>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</si>
  <si>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</si>
  <si>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</si>
  <si>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</si>
  <si>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</si>
  <si>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</si>
  <si>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</si>
  <si>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</si>
  <si>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</si>
  <si>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</si>
  <si>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</si>
  <si>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</si>
  <si>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</si>
  <si>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</si>
  <si>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</si>
  <si>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</si>
  <si>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</si>
  <si>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</si>
  <si>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</si>
  <si>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</si>
  <si>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</si>
  <si>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</si>
  <si>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</si>
  <si>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</si>
  <si>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</si>
  <si>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</si>
  <si>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</si>
  <si>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</si>
  <si>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</si>
  <si>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</si>
  <si>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</si>
  <si>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</si>
  <si>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</si>
  <si>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</si>
  <si>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</si>
  <si>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</si>
  <si>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</si>
  <si>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</si>
  <si>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</si>
  <si>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</si>
  <si>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</si>
  <si>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</si>
  <si>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</si>
  <si>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</si>
  <si>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</si>
  <si>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</si>
  <si>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</si>
  <si>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</si>
  <si>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</si>
  <si>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</si>
  <si>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</si>
  <si>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</si>
  <si>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</si>
  <si>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</si>
  <si>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</si>
  <si>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</si>
  <si>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</si>
  <si>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</si>
  <si>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</si>
  <si>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</si>
  <si>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</si>
  <si>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</si>
  <si>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</si>
  <si>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</si>
  <si>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</si>
  <si>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</si>
  <si>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</si>
  <si>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</si>
  <si>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</si>
  <si>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</si>
  <si>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</si>
  <si>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</si>
  <si>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</si>
  <si>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</si>
  <si>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</si>
  <si>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</si>
  <si>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</si>
  <si>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</si>
  <si>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</si>
  <si>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</si>
  <si>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</si>
  <si>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</si>
  <si>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</si>
  <si>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</si>
  <si>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</si>
  <si>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</si>
  <si>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</si>
  <si>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</si>
  <si>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</si>
  <si>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</si>
  <si>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</si>
  <si>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</si>
  <si>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</si>
  <si>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</si>
  <si>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</si>
  <si>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</si>
  <si>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</si>
  <si>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</si>
  <si>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</si>
  <si>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</si>
  <si>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</si>
  <si>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</si>
  <si>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</si>
  <si>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</si>
  <si>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</si>
  <si>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</si>
  <si>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</si>
  <si>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</si>
  <si>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</si>
  <si>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</si>
  <si>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</si>
  <si>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</si>
  <si>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</si>
  <si>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</si>
  <si>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</si>
  <si>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</si>
  <si>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</si>
  <si>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</si>
  <si>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</si>
  <si>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</si>
  <si>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</si>
  <si>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</si>
  <si>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</si>
  <si>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</si>
  <si>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</si>
  <si>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</si>
  <si>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</si>
  <si>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</si>
  <si>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</si>
  <si>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</si>
  <si>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</si>
  <si>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</si>
  <si>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</si>
  <si>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</si>
  <si>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</si>
  <si>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</si>
  <si>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</si>
  <si>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</si>
  <si>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</si>
  <si>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</si>
  <si>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</si>
  <si>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</si>
  <si>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</si>
  <si>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</si>
  <si>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</si>
  <si>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</si>
  <si>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</si>
  <si>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</si>
  <si>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</si>
  <si>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</si>
  <si>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</si>
  <si>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</si>
  <si>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</si>
  <si>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</si>
  <si>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</si>
  <si>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</si>
  <si>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</si>
  <si>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</si>
  <si>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</si>
  <si>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</si>
  <si>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</si>
  <si>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</si>
  <si>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</si>
  <si>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</si>
  <si>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</si>
  <si>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</si>
  <si>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</si>
  <si>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</si>
  <si>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</si>
  <si>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</si>
  <si>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</si>
  <si>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</si>
  <si>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</si>
  <si>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</si>
  <si>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</si>
  <si>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</si>
  <si>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</si>
  <si>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</si>
  <si>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</si>
  <si>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</si>
  <si>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</si>
  <si>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</si>
  <si>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</si>
  <si>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</si>
  <si>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</si>
  <si>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</si>
  <si>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</si>
  <si>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</si>
  <si>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</si>
  <si>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</si>
  <si>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</si>
  <si>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</si>
  <si>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</si>
  <si>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</si>
  <si>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</si>
  <si>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</si>
  <si>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</si>
  <si>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</si>
  <si>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</si>
  <si>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</si>
  <si>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</si>
  <si>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</si>
  <si>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</si>
  <si>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</si>
  <si>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</si>
  <si>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</si>
  <si>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</si>
  <si>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</si>
  <si>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</si>
  <si>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</si>
  <si>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</si>
  <si>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</si>
  <si>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</si>
  <si>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</si>
  <si>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</si>
  <si>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</si>
  <si>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</si>
  <si>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</si>
  <si>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</si>
  <si>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</si>
  <si>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</si>
  <si>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</si>
  <si>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</si>
  <si>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</si>
  <si>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</si>
  <si>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</si>
  <si>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</si>
  <si>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</si>
  <si>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</si>
  <si>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</si>
  <si>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</si>
  <si>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</si>
  <si>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</si>
  <si>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</si>
  <si>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</si>
  <si>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</si>
  <si>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</si>
  <si>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</si>
  <si>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</si>
  <si>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</si>
  <si>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</si>
  <si>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</si>
  <si>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</si>
  <si>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</si>
  <si>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</si>
  <si>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</si>
  <si>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</si>
  <si>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</si>
  <si>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</si>
  <si>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</si>
  <si>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</si>
  <si>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</si>
  <si>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</si>
  <si>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</si>
  <si>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</si>
  <si>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</si>
  <si>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</si>
  <si>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</si>
  <si>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</si>
  <si>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</si>
  <si>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</si>
  <si>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</si>
  <si>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</si>
  <si>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</si>
  <si>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</si>
  <si>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</si>
  <si>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</si>
  <si>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</si>
  <si>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</si>
  <si>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</si>
  <si>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</si>
  <si>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</si>
  <si>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</si>
  <si>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</si>
  <si>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</si>
  <si>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</si>
  <si>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</si>
  <si>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</si>
  <si>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</si>
  <si>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</si>
  <si>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</si>
  <si>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</si>
  <si>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</si>
  <si>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</si>
  <si>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</si>
  <si>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</si>
  <si>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</si>
  <si>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</si>
  <si>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</si>
  <si>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</si>
  <si>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</si>
  <si>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</si>
  <si>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</si>
  <si>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</si>
  <si>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</si>
  <si>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</si>
  <si>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</si>
  <si>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</si>
  <si>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</si>
  <si>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</si>
  <si>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</si>
  <si>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</si>
  <si>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</si>
  <si>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</si>
  <si>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</si>
  <si>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</si>
  <si>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</si>
  <si>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</si>
  <si>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</si>
  <si>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</si>
  <si>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</si>
  <si>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</si>
  <si>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</si>
  <si>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</si>
  <si>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</si>
  <si>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</si>
  <si>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</si>
  <si>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</si>
  <si>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</si>
  <si>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</si>
  <si>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</si>
  <si>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</si>
  <si>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</si>
  <si>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</si>
  <si>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</si>
  <si>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</si>
  <si>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</si>
  <si>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</si>
  <si>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</si>
  <si>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</si>
  <si>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</si>
  <si>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</si>
  <si>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</si>
  <si>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</si>
  <si>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</si>
  <si>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</si>
  <si>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</si>
  <si>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</si>
  <si>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</si>
  <si>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</si>
  <si>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</si>
  <si>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</si>
  <si>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</si>
  <si>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</si>
  <si>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</si>
  <si>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</si>
  <si>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</si>
  <si>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</si>
  <si>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</si>
  <si>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</si>
  <si>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</si>
  <si>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</si>
  <si>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</si>
  <si>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</si>
  <si>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</si>
  <si>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</si>
  <si>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</si>
  <si>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</si>
  <si>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</si>
  <si>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</si>
  <si>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</si>
  <si>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</si>
  <si>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</si>
  <si>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</si>
  <si>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</si>
  <si>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</si>
  <si>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</si>
  <si>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</si>
  <si>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</si>
  <si>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</si>
  <si>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</si>
  <si>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</si>
  <si>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</si>
  <si>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</si>
  <si>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</si>
  <si>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</si>
  <si>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</si>
  <si>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</si>
  <si>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</si>
  <si>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</si>
  <si>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</si>
  <si>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</si>
  <si>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</si>
  <si>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</si>
  <si>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</si>
  <si>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</si>
  <si>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</si>
  <si>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</si>
  <si>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</si>
  <si>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</si>
  <si>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</si>
  <si>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</si>
  <si>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</si>
  <si>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</si>
  <si>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</si>
  <si>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</si>
  <si>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</si>
  <si>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</si>
  <si>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</si>
  <si>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</si>
  <si>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</si>
  <si>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</si>
  <si>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</si>
  <si>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</si>
  <si>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</si>
  <si>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</si>
  <si>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</si>
  <si>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</si>
  <si>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</si>
  <si>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</si>
  <si>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</si>
  <si>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</si>
  <si>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</si>
  <si>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</si>
  <si>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</si>
  <si>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</si>
  <si>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</si>
  <si>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</si>
  <si>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</si>
  <si>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</si>
  <si>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</si>
  <si>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</si>
  <si>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</si>
  <si>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</si>
  <si>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</si>
  <si>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</si>
  <si>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</si>
  <si>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</si>
  <si>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</si>
  <si>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</si>
  <si>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</si>
  <si>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</si>
  <si>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</si>
  <si>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</si>
  <si>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</si>
  <si>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</si>
  <si>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</si>
  <si>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</si>
  <si>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</si>
  <si>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</si>
  <si>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</si>
  <si>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</si>
  <si>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</si>
  <si>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</si>
  <si>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</si>
  <si>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</si>
  <si>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</si>
  <si>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</si>
  <si>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</si>
  <si>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</si>
  <si>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</si>
  <si>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</si>
  <si>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</si>
  <si>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</si>
  <si>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</si>
  <si>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</si>
  <si>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</si>
  <si>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</si>
  <si>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</si>
  <si>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</si>
  <si>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</si>
  <si>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</si>
  <si>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</si>
  <si>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</si>
  <si>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</si>
  <si>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</si>
  <si>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</si>
  <si>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</si>
  <si>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</si>
  <si>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</si>
  <si>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</si>
  <si>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</si>
  <si>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</si>
  <si>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</si>
  <si>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</si>
  <si>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</si>
  <si>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</si>
  <si>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</si>
  <si>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</si>
  <si>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</si>
  <si>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</si>
  <si>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</si>
  <si>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</si>
  <si>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</si>
  <si>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</si>
  <si>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</si>
  <si>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</si>
  <si>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</si>
  <si>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</si>
  <si>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</si>
  <si>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</si>
  <si>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</si>
  <si>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</si>
  <si>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</si>
  <si>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</si>
  <si>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</si>
  <si>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</si>
  <si>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</si>
  <si>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</si>
  <si>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</si>
  <si>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</si>
  <si>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</si>
  <si>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</si>
  <si>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</si>
  <si>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</si>
  <si>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</si>
  <si>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</si>
  <si>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</si>
  <si>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</si>
  <si>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</si>
  <si>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</si>
  <si>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</si>
  <si>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</si>
  <si>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</si>
  <si>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</si>
  <si>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</si>
  <si>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</si>
  <si>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</si>
  <si>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</si>
  <si>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</si>
  <si>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</si>
  <si>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</si>
  <si>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</si>
  <si>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</si>
  <si>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</si>
  <si>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</si>
  <si>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</si>
  <si>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</si>
  <si>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</si>
  <si>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</si>
  <si>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</si>
  <si>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</si>
  <si>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</si>
  <si>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</si>
  <si>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</si>
  <si>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</si>
  <si>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</si>
  <si>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</si>
  <si>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</si>
  <si>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</si>
  <si>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</si>
  <si>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</si>
  <si>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</si>
  <si>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</si>
  <si>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</si>
  <si>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</si>
  <si>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</si>
  <si>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</si>
  <si>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</si>
  <si>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</si>
  <si>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</si>
  <si>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</si>
  <si>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</si>
  <si>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</si>
  <si>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</si>
  <si>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</si>
  <si>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</si>
  <si>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</si>
  <si>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</si>
  <si>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</si>
  <si>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</si>
  <si>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</si>
  <si>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</si>
  <si>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</si>
  <si>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</si>
  <si>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</si>
  <si>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</si>
  <si>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</si>
  <si>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</si>
  <si>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</si>
  <si>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</si>
  <si>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</si>
  <si>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</si>
  <si>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</si>
  <si>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</si>
  <si>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</si>
  <si>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</si>
  <si>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</si>
  <si>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</si>
  <si>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</si>
  <si>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</si>
  <si>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</si>
  <si>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</si>
  <si>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</si>
  <si>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</si>
  <si>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</si>
  <si>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</si>
  <si>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</si>
  <si>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</si>
  <si>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</si>
  <si>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</si>
  <si>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</si>
  <si>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</si>
  <si>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</si>
  <si>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</si>
  <si>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</si>
  <si>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</si>
  <si>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</si>
  <si>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</si>
  <si>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</si>
  <si>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</si>
  <si>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</si>
  <si>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</si>
  <si>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</si>
  <si>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</si>
  <si>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</si>
  <si>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</si>
  <si>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</si>
  <si>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</si>
  <si>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</si>
  <si>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</si>
  <si>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</si>
  <si>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</si>
  <si>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</si>
  <si>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</si>
  <si>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</si>
  <si>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</si>
  <si>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</si>
  <si>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</si>
  <si>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</si>
  <si>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</si>
  <si>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</si>
  <si>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</si>
  <si>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</si>
  <si>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</si>
  <si>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</si>
  <si>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</si>
  <si>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</si>
  <si>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</si>
  <si>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</si>
  <si>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</si>
  <si>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</si>
  <si>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</si>
  <si>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</si>
  <si>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</si>
  <si>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</si>
  <si>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</si>
  <si>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</si>
  <si>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</si>
  <si>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</si>
  <si>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</si>
  <si>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</si>
  <si>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</si>
  <si>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</si>
  <si>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</si>
  <si>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</si>
  <si>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</si>
  <si>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</si>
  <si>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</si>
  <si>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</si>
  <si>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</si>
  <si>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</si>
  <si>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</si>
  <si>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</si>
  <si>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</si>
  <si>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</si>
  <si>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</si>
  <si>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</si>
  <si>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</si>
  <si>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</si>
  <si>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</si>
  <si>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</si>
  <si>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</si>
  <si>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</si>
  <si>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</si>
  <si>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</si>
  <si>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</si>
  <si>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</si>
  <si>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</si>
  <si>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</si>
  <si>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</si>
  <si>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</si>
  <si>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</si>
  <si>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</si>
  <si>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</si>
  <si>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</si>
  <si>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</si>
  <si>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</si>
  <si>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</si>
  <si>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</si>
  <si>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</si>
  <si>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</si>
  <si>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</si>
  <si>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</si>
  <si>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</si>
  <si>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</si>
  <si>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</si>
  <si>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</si>
  <si>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</si>
  <si>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</si>
  <si>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</si>
  <si>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</si>
  <si>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</si>
  <si>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</si>
  <si>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</si>
  <si>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</si>
  <si>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</si>
  <si>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</si>
  <si>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</si>
  <si>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</si>
  <si>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</si>
  <si>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</si>
  <si>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</si>
  <si>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</si>
  <si>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</si>
  <si>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</si>
  <si>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</si>
  <si>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</si>
  <si>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</si>
  <si>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</si>
  <si>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</si>
  <si>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</si>
  <si>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</si>
  <si>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</si>
  <si>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</si>
  <si>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</si>
  <si>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</si>
  <si>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</si>
  <si>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</si>
  <si>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</si>
  <si>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</si>
  <si>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</si>
  <si>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</si>
  <si>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</si>
  <si>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</si>
  <si>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</si>
  <si>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</si>
  <si>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</si>
  <si>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</si>
  <si>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</si>
  <si>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</si>
  <si>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</si>
  <si>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</si>
  <si>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</si>
  <si>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</si>
  <si>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</si>
  <si>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</si>
  <si>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</si>
  <si>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</si>
  <si>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</si>
  <si>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</si>
  <si>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</si>
  <si>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</si>
  <si>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</si>
  <si>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</si>
  <si>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</si>
  <si>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</si>
  <si>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</si>
  <si>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</si>
  <si>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</si>
  <si>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</si>
  <si>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</si>
  <si>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</si>
  <si>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</si>
  <si>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</si>
  <si>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</si>
  <si>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</si>
  <si>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</si>
  <si>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</si>
  <si>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</si>
  <si>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</si>
  <si>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</si>
  <si>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</si>
  <si>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</si>
  <si>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</si>
  <si>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</si>
  <si>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</si>
  <si>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</si>
  <si>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</si>
  <si>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</si>
  <si>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</si>
  <si>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</si>
  <si>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</si>
  <si>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</si>
  <si>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</si>
  <si>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</si>
  <si>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</si>
  <si>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</si>
  <si>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</si>
  <si>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</si>
  <si>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</si>
  <si>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</si>
  <si>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</si>
  <si>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</si>
  <si>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</si>
  <si>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</si>
  <si>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</si>
  <si>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</si>
  <si>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</si>
  <si>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</si>
  <si>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</si>
  <si>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</si>
  <si>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</si>
  <si>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</si>
  <si>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</si>
  <si>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</si>
  <si>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</si>
  <si>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</si>
  <si>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</si>
  <si>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</si>
  <si>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</si>
  <si>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</si>
  <si>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</si>
  <si>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</si>
  <si>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</si>
  <si>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</si>
  <si>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</si>
  <si>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</si>
  <si>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</si>
  <si>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</si>
  <si>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</si>
  <si>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</si>
  <si>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</si>
  <si>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</si>
  <si>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</si>
  <si>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</si>
  <si>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</si>
  <si>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</si>
  <si>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</si>
  <si>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</si>
  <si>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</si>
  <si>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</si>
  <si>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</si>
  <si>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</si>
  <si>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</si>
  <si>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</si>
  <si>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</si>
  <si>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</si>
  <si>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</si>
  <si>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</si>
  <si>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</si>
  <si>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</si>
  <si>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</si>
  <si>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</si>
  <si>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</si>
  <si>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</si>
  <si>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</si>
  <si>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</si>
  <si>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</si>
  <si>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</si>
  <si>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</si>
  <si>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</si>
  <si>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</si>
  <si>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</si>
  <si>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</si>
  <si>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</si>
  <si>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</si>
  <si>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</si>
  <si>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</si>
  <si>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</si>
  <si>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</si>
  <si>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</si>
  <si>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</si>
  <si>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</si>
  <si>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</si>
  <si>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</si>
  <si>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</si>
  <si>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</si>
  <si>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</si>
  <si>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</si>
  <si>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</si>
  <si>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</si>
  <si>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</si>
  <si>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</si>
  <si>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</si>
  <si>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</si>
  <si>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</si>
  <si>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</si>
  <si>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</si>
  <si>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</si>
  <si>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</si>
  <si>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</si>
  <si>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</si>
  <si>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</si>
  <si>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</si>
  <si>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</si>
  <si>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</si>
  <si>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</si>
  <si>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</si>
  <si>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</si>
  <si>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</si>
  <si>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</si>
  <si>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</si>
  <si>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</si>
  <si>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</si>
  <si>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</si>
  <si>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</si>
  <si>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</si>
  <si>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</si>
  <si>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</si>
  <si>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</si>
  <si>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</si>
  <si>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</si>
  <si>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</si>
  <si>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</si>
  <si>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</si>
  <si>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</si>
  <si>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</si>
  <si>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</si>
  <si>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</si>
  <si>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</si>
  <si>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</si>
  <si>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</si>
  <si>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</si>
  <si>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</si>
  <si>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</si>
  <si>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</si>
  <si>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</si>
  <si>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</si>
  <si>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</si>
  <si>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</si>
  <si>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</si>
  <si>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</si>
  <si>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</si>
  <si>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</si>
  <si>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</si>
  <si>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</si>
  <si>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</si>
  <si>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</si>
  <si>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</si>
  <si>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</si>
  <si>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</si>
  <si>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</si>
  <si>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</si>
  <si>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</si>
  <si>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</si>
  <si>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</si>
  <si>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</si>
  <si>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</si>
  <si>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</si>
  <si>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</si>
  <si>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</si>
  <si>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</si>
  <si>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</si>
  <si>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</si>
  <si>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</si>
  <si>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</si>
  <si>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</si>
  <si>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</si>
  <si>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</si>
  <si>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</si>
  <si>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</si>
  <si>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</si>
  <si>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</si>
  <si>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</si>
  <si>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</si>
  <si>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</si>
  <si>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</si>
  <si>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</si>
  <si>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</si>
  <si>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</si>
  <si>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</si>
  <si>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</si>
  <si>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</si>
  <si>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</si>
  <si>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</si>
  <si>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</si>
  <si>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</si>
  <si>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</si>
  <si>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</si>
  <si>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</si>
  <si>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</si>
  <si>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</si>
  <si>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</si>
  <si>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</si>
  <si>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</si>
  <si>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</si>
  <si>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</si>
  <si>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</si>
  <si>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</si>
  <si>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</si>
  <si>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</si>
  <si>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</si>
  <si>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</si>
  <si>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</si>
  <si>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</si>
  <si>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</si>
  <si>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</si>
  <si>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</si>
  <si>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</si>
  <si>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</si>
  <si>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</si>
  <si>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</si>
  <si>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</si>
  <si>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</si>
  <si>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</si>
  <si>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</si>
  <si>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</si>
  <si>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</si>
  <si>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</si>
  <si>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</si>
  <si>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</si>
  <si>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</si>
  <si>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</si>
  <si>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</si>
  <si>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</si>
  <si>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</si>
  <si>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</si>
  <si>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</si>
  <si>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</si>
  <si>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</si>
  <si>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</si>
  <si>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</si>
  <si>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</si>
  <si>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</si>
  <si>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</si>
  <si>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</si>
  <si>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</si>
  <si>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</si>
  <si>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</si>
  <si>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</si>
  <si>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</si>
  <si>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</si>
  <si>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</si>
  <si>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</si>
  <si>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</si>
  <si>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</si>
  <si>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</si>
  <si>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</si>
  <si>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</si>
  <si>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</si>
  <si>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</si>
  <si>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</si>
  <si>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</si>
  <si>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</si>
  <si>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</si>
  <si>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</si>
  <si>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</si>
  <si>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</si>
  <si>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</si>
  <si>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</si>
  <si>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</si>
  <si>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</si>
  <si>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</si>
  <si>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</si>
  <si>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</si>
  <si>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</si>
  <si>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</si>
  <si>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</si>
  <si>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</si>
  <si>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</si>
  <si>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</si>
  <si>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</si>
  <si>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</si>
  <si>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</si>
  <si>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</si>
  <si>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</si>
  <si>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</si>
  <si>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</si>
  <si>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</si>
  <si>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</si>
  <si>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</si>
  <si>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</si>
  <si>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</si>
  <si>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</si>
  <si>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</si>
  <si>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</si>
  <si>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</si>
  <si>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</si>
  <si>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</si>
  <si>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</si>
  <si>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</si>
  <si>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</si>
  <si>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</si>
  <si>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</si>
  <si>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</si>
  <si>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</si>
  <si>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</si>
  <si>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</si>
  <si>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</si>
  <si>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</si>
  <si>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</si>
  <si>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</si>
  <si>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</si>
  <si>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</si>
  <si>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</si>
  <si>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</si>
  <si>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</si>
  <si>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</si>
  <si>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</si>
  <si>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</si>
  <si>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</si>
  <si>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</si>
  <si>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</si>
  <si>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</si>
  <si>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</si>
  <si>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</si>
  <si>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</si>
  <si>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</si>
  <si>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</si>
  <si>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</si>
  <si>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</si>
  <si>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</si>
  <si>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</si>
  <si>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</si>
  <si>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</si>
  <si>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</si>
  <si>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</si>
  <si>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</si>
  <si>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</si>
  <si>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</si>
  <si>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</si>
  <si>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</si>
  <si>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</si>
  <si>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</si>
  <si>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</si>
  <si>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</si>
  <si>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</si>
  <si>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</si>
  <si>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</si>
  <si>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</si>
  <si>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</si>
  <si>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</si>
  <si>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</si>
  <si>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</si>
  <si>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</si>
  <si>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</si>
  <si>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</si>
  <si>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</si>
  <si>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</si>
  <si>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</si>
  <si>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</si>
  <si>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</si>
  <si>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</si>
  <si>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</si>
  <si>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</si>
  <si>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</si>
  <si>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</si>
  <si>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</si>
  <si>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</si>
  <si>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</si>
  <si>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</si>
  <si>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</si>
  <si>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</si>
  <si>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</si>
  <si>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</si>
  <si>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</si>
  <si>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</si>
  <si>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</si>
  <si>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</si>
  <si>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</si>
  <si>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</si>
  <si>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</si>
  <si>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</si>
  <si>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</si>
  <si>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</si>
  <si>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</si>
  <si>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</si>
  <si>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</si>
  <si>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</si>
  <si>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</si>
  <si>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</si>
  <si>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</si>
  <si>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</si>
  <si>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</si>
  <si>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</si>
  <si>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</si>
  <si>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</si>
  <si>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</si>
  <si>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</si>
  <si>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</si>
  <si>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</si>
  <si>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</si>
  <si>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</si>
  <si>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</si>
  <si>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</si>
  <si>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</si>
  <si>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</si>
  <si>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</si>
  <si>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</si>
  <si>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</si>
  <si>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</si>
  <si>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</si>
  <si>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</si>
  <si>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</si>
  <si>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</si>
  <si>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</si>
  <si>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</si>
  <si>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</si>
  <si>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</si>
  <si>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</si>
  <si>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</si>
  <si>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</si>
  <si>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</si>
  <si>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</si>
  <si>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</si>
  <si>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</si>
  <si>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</si>
  <si>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</si>
  <si>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</si>
  <si>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</si>
  <si>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</si>
  <si>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</si>
  <si>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</si>
  <si>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</si>
  <si>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</si>
  <si>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</si>
  <si>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</si>
  <si>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</si>
  <si>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</si>
  <si>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</si>
  <si>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</si>
  <si>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</si>
  <si>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</si>
  <si>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</si>
  <si>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</si>
  <si>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</si>
  <si>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</si>
  <si>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</si>
  <si>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</si>
  <si>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</si>
  <si>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</si>
  <si>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</si>
  <si>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</si>
  <si>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</si>
  <si>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</si>
  <si>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</si>
  <si>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</si>
  <si>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</si>
  <si>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</si>
  <si>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</si>
  <si>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</si>
  <si>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</si>
  <si>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</si>
  <si>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</si>
  <si>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</si>
  <si>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</si>
  <si>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</si>
  <si>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</si>
  <si>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</si>
  <si>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</si>
  <si>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</si>
  <si>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</si>
  <si>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</si>
  <si>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</si>
  <si>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</si>
  <si>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</si>
  <si>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</si>
  <si>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</si>
  <si>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</si>
  <si>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</si>
  <si>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</si>
  <si>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</si>
  <si>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</si>
  <si>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</si>
  <si>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</si>
  <si>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</si>
  <si>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</si>
  <si>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</si>
  <si>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</si>
  <si>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</si>
  <si>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</si>
  <si>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</si>
  <si>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</si>
  <si>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</si>
  <si>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</si>
  <si>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</si>
  <si>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</si>
  <si>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</si>
  <si>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</si>
  <si>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</si>
  <si>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</si>
  <si>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</si>
  <si>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</si>
  <si>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</si>
  <si>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</si>
  <si>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</si>
  <si>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</si>
  <si>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</si>
  <si>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</si>
  <si>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</si>
  <si>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</si>
  <si>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</si>
  <si>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</si>
  <si>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</si>
  <si>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</si>
  <si>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</si>
  <si>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</si>
  <si>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</si>
  <si>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</si>
  <si>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</si>
  <si>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</si>
  <si>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</si>
  <si>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</si>
  <si>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</si>
  <si>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</si>
  <si>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</si>
  <si>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</si>
  <si>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</si>
  <si>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</si>
  <si>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</si>
  <si>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</si>
  <si>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</si>
  <si>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</si>
  <si>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</si>
  <si>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</si>
  <si>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</si>
  <si>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</si>
  <si>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</si>
  <si>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</si>
  <si>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</si>
  <si>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</si>
  <si>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</si>
  <si>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</si>
  <si>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</si>
  <si>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</si>
  <si>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</si>
  <si>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</si>
  <si>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</si>
  <si>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</si>
  <si>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</si>
  <si>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</si>
  <si>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</si>
  <si>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</si>
  <si>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</si>
  <si>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</si>
  <si>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</si>
  <si>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</si>
  <si>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</si>
  <si>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</si>
  <si>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</si>
  <si>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</si>
  <si>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</si>
  <si>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</si>
  <si>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</si>
  <si>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</si>
  <si>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</si>
  <si>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</si>
  <si>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</si>
  <si>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</si>
  <si>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</si>
  <si>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</si>
  <si>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</si>
  <si>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</si>
  <si>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</si>
  <si>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</si>
  <si>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</si>
  <si>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</si>
  <si>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</si>
  <si>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</si>
  <si>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</si>
  <si>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</si>
  <si>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</si>
  <si>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</si>
  <si>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</si>
  <si>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</si>
  <si>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</si>
  <si>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</si>
  <si>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</si>
  <si>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</si>
  <si>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</si>
  <si>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</si>
  <si>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</si>
  <si>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</si>
  <si>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</si>
  <si>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</si>
  <si>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</si>
  <si>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</si>
  <si>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</si>
  <si>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</si>
  <si>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</si>
  <si>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</si>
  <si>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</si>
  <si>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</si>
  <si>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</si>
  <si>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</si>
  <si>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</si>
  <si>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</si>
  <si>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</si>
  <si>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</si>
  <si>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</si>
  <si>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</si>
  <si>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</si>
  <si>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</si>
  <si>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</si>
  <si>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</si>
  <si>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</si>
  <si>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</si>
  <si>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</si>
  <si>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</si>
  <si>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</si>
  <si>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</si>
  <si>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</si>
  <si>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</si>
  <si>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</si>
  <si>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</si>
  <si>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</si>
  <si>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</si>
  <si>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</si>
  <si>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</si>
  <si>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</si>
  <si>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</si>
  <si>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</si>
  <si>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</si>
  <si>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</si>
  <si>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</si>
  <si>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</si>
  <si>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</si>
  <si>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</si>
  <si>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</si>
  <si>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</si>
  <si>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</si>
  <si>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</si>
  <si>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</si>
  <si>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</si>
  <si>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</si>
  <si>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</si>
  <si>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</si>
  <si>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</si>
  <si>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</si>
  <si>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</si>
  <si>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</si>
  <si>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</si>
  <si>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</si>
  <si>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</si>
  <si>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</si>
  <si>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</si>
  <si>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</si>
  <si>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</si>
  <si>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</si>
  <si>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</si>
  <si>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</si>
  <si>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</si>
  <si>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</si>
  <si>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</si>
  <si>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</si>
  <si>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</si>
  <si>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</si>
  <si>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</si>
  <si>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</si>
  <si>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</si>
  <si>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</si>
  <si>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</si>
  <si>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</si>
  <si>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</si>
  <si>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</si>
  <si>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</si>
  <si>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</si>
  <si>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</si>
  <si>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</si>
  <si>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</si>
  <si>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</si>
  <si>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</si>
  <si>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</si>
  <si>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</si>
  <si>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</si>
  <si>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</si>
  <si>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</si>
  <si>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</si>
  <si>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</si>
  <si>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</si>
  <si>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</si>
  <si>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</si>
  <si>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</si>
  <si>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</si>
  <si>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</si>
  <si>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</si>
  <si>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</si>
  <si>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</si>
  <si>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</si>
  <si>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</si>
  <si>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</si>
  <si>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</si>
  <si>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</si>
  <si>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</si>
  <si>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</si>
  <si>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</si>
  <si>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</si>
  <si>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</si>
  <si>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</si>
  <si>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</si>
  <si>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</si>
  <si>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</si>
  <si>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</si>
  <si>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</si>
  <si>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</si>
  <si>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</si>
  <si>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</si>
  <si>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</si>
  <si>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</si>
  <si>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</si>
  <si>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</si>
  <si>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</si>
  <si>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</si>
  <si>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</si>
  <si>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</si>
  <si>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</si>
  <si>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</si>
  <si>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</si>
  <si>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</si>
  <si>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</si>
  <si>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</si>
  <si>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</si>
  <si>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</si>
  <si>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</si>
  <si>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</si>
  <si>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</si>
  <si>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</si>
  <si>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</si>
  <si>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</si>
  <si>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</si>
  <si>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</si>
  <si>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</si>
  <si>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</si>
  <si>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</si>
  <si>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</si>
  <si>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</si>
  <si>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</si>
  <si>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</si>
  <si>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</si>
  <si>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</si>
  <si>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</si>
  <si>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</si>
  <si>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</si>
  <si>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</si>
  <si>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</si>
  <si>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</si>
  <si>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</si>
  <si>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</si>
  <si>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</si>
  <si>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</si>
  <si>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</si>
  <si>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</si>
  <si>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</si>
  <si>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</si>
  <si>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</si>
  <si>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</si>
  <si>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</si>
  <si>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</si>
  <si>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</si>
  <si>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</si>
  <si>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</si>
  <si>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</si>
  <si>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</si>
  <si>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</si>
  <si>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</si>
  <si>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</si>
  <si>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</si>
  <si>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</si>
  <si>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</si>
  <si>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</si>
  <si>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</si>
  <si>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</si>
  <si>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</si>
  <si>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</si>
  <si>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</si>
  <si>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</si>
  <si>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</si>
  <si>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</si>
  <si>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</si>
  <si>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</si>
  <si>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</si>
  <si>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</si>
  <si>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</si>
  <si>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</si>
  <si>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</si>
  <si>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</si>
  <si>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</si>
  <si>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</si>
  <si>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</si>
  <si>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</si>
  <si>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</si>
  <si>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</si>
  <si>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</si>
  <si>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</si>
  <si>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</si>
  <si>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</si>
  <si>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</si>
  <si>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</si>
  <si>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</si>
  <si>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</si>
  <si>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</si>
  <si>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</si>
  <si>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</si>
  <si>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</si>
  <si>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</si>
  <si>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</si>
  <si>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</si>
  <si>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</si>
  <si>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</si>
  <si>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</si>
  <si>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</si>
  <si>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</si>
  <si>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</si>
  <si>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</si>
  <si>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</si>
  <si>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</si>
  <si>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</si>
  <si>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</si>
  <si>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</si>
  <si>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</si>
  <si>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</si>
  <si>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</si>
  <si>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</si>
  <si>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</si>
  <si>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</si>
  <si>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</si>
  <si>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</si>
  <si>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</si>
  <si>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</si>
  <si>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</si>
  <si>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</si>
  <si>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</si>
  <si>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</si>
  <si>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</si>
  <si>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</si>
  <si>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</si>
  <si>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</si>
  <si>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</si>
  <si>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</si>
  <si>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</si>
  <si>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</si>
  <si>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</si>
  <si>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</si>
  <si>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</si>
  <si>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</si>
  <si>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</si>
  <si>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</si>
  <si>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</si>
  <si>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</si>
  <si>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</si>
  <si>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</si>
  <si>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</si>
  <si>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</si>
  <si>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</si>
  <si>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</si>
  <si>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</si>
  <si>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</si>
  <si>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</si>
  <si>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</si>
  <si>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</si>
  <si>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</si>
  <si>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</si>
  <si>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</si>
  <si>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</si>
  <si>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</si>
  <si>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</si>
  <si>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</si>
  <si>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</si>
  <si>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</si>
  <si>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</si>
  <si>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</si>
  <si>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</si>
  <si>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</si>
  <si>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</si>
  <si>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</si>
  <si>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</si>
  <si>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</si>
  <si>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</si>
  <si>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</si>
  <si>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</si>
  <si>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</si>
  <si>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</si>
  <si>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</si>
  <si>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</si>
  <si>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</si>
  <si>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</si>
  <si>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</si>
  <si>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</si>
  <si>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</si>
  <si>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</si>
  <si>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</si>
  <si>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</si>
  <si>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</si>
  <si>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</si>
  <si>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</si>
  <si>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</si>
  <si>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</si>
  <si>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</si>
  <si>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</si>
  <si>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</si>
  <si>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</si>
  <si>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</si>
  <si>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</si>
  <si>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</si>
  <si>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</si>
  <si>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</si>
  <si>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</si>
  <si>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</si>
  <si>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</si>
  <si>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</si>
  <si>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</si>
  <si>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</si>
  <si>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</si>
  <si>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</si>
  <si>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</si>
  <si>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</si>
  <si>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</si>
  <si>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</si>
  <si>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</si>
  <si>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</si>
  <si>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</si>
  <si>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</si>
  <si>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</si>
  <si>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</si>
  <si>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</si>
  <si>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</si>
  <si>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</si>
  <si>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</si>
  <si>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</si>
  <si>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</si>
  <si>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</si>
  <si>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</si>
  <si>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</si>
  <si>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</si>
  <si>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</si>
  <si>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</si>
  <si>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</si>
  <si>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</si>
  <si>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</si>
  <si>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</si>
  <si>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</si>
  <si>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</si>
  <si>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</si>
  <si>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</si>
  <si>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</si>
  <si>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</si>
  <si>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</si>
  <si>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</si>
  <si>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</si>
  <si>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</si>
  <si>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</si>
  <si>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</si>
  <si>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</si>
  <si>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</si>
  <si>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</si>
  <si>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</si>
  <si>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</si>
  <si>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</si>
  <si>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</si>
  <si>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</si>
  <si>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</si>
  <si>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</si>
  <si>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</si>
  <si>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</si>
  <si>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</si>
  <si>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</si>
  <si>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</si>
  <si>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</si>
  <si>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</si>
  <si>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</si>
  <si>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</si>
  <si>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</si>
  <si>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</si>
  <si>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</si>
  <si>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</si>
  <si>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</si>
  <si>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</si>
  <si>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</si>
  <si>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</si>
  <si>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</si>
  <si>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</si>
  <si>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</si>
  <si>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</si>
  <si>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</si>
  <si>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</si>
  <si>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</si>
  <si>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</si>
  <si>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</si>
  <si>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</si>
  <si>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</si>
  <si>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</si>
  <si>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</si>
  <si>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</si>
  <si>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</si>
  <si>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</si>
  <si>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</si>
  <si>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</si>
  <si>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</si>
  <si>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</si>
  <si>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</si>
  <si>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</si>
  <si>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</si>
  <si>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</si>
  <si>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</si>
  <si>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</si>
  <si>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</si>
  <si>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</si>
  <si>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</si>
  <si>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</si>
  <si>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</si>
  <si>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</si>
  <si>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</si>
  <si>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</si>
  <si>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</si>
  <si>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</si>
  <si>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</si>
  <si>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</si>
  <si>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</si>
  <si>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</si>
  <si>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</si>
  <si>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</si>
  <si>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</si>
  <si>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</si>
  <si>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</si>
  <si>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</si>
  <si>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</si>
  <si>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</si>
  <si>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</si>
  <si>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</si>
  <si>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</si>
  <si>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</si>
  <si>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</si>
  <si>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</si>
  <si>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</si>
  <si>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</si>
  <si>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</si>
  <si>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</si>
  <si>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</si>
  <si>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</si>
  <si>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</si>
  <si>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</si>
  <si>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</si>
  <si>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</si>
  <si>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</si>
  <si>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</si>
  <si>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</si>
  <si>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</si>
  <si>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</si>
  <si>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</si>
  <si>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</si>
  <si>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</si>
  <si>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</si>
  <si>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</si>
  <si>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</si>
  <si>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</si>
  <si>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</si>
  <si>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</si>
  <si>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</si>
  <si>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</si>
  <si>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</si>
  <si>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</si>
  <si>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</si>
  <si>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</si>
  <si>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</si>
  <si>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</si>
  <si>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</si>
  <si>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</si>
  <si>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</si>
  <si>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</si>
  <si>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</si>
  <si>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</si>
  <si>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</si>
  <si>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</si>
  <si>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</si>
  <si>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</si>
  <si>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</si>
  <si>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</si>
  <si>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</si>
  <si>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</si>
  <si>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</si>
  <si>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</si>
  <si>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</si>
  <si>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</si>
  <si>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</si>
  <si>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</si>
  <si>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</si>
  <si>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</si>
  <si>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</si>
  <si>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</si>
  <si>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</si>
  <si>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</si>
  <si>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</si>
  <si>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</si>
  <si>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</si>
  <si>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</si>
  <si>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</si>
  <si>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</si>
  <si>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</si>
  <si>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</si>
  <si>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</si>
  <si>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</si>
  <si>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</si>
  <si>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</si>
  <si>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</si>
  <si>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</si>
  <si>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</si>
  <si>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</si>
  <si>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</si>
  <si>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</si>
  <si>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</si>
  <si>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</si>
  <si>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</si>
  <si>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</si>
  <si>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</si>
  <si>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</si>
  <si>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</si>
  <si>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</si>
  <si>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</si>
  <si>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</si>
  <si>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</si>
  <si>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</si>
  <si>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</si>
  <si>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</si>
  <si>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</si>
  <si>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</si>
  <si>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</si>
  <si>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</si>
  <si>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</si>
  <si>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</si>
  <si>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</si>
  <si>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</si>
  <si>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</si>
  <si>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</si>
  <si>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</si>
  <si>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</si>
  <si>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</si>
  <si>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</si>
  <si>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</si>
  <si>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</si>
  <si>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</si>
  <si>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</si>
  <si>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</si>
  <si>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</si>
  <si>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</si>
  <si>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</si>
  <si>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</si>
  <si>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</si>
  <si>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</si>
  <si>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</si>
  <si>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</si>
  <si>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</si>
  <si>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</si>
  <si>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</si>
  <si>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</si>
  <si>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</si>
  <si>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</si>
  <si>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</si>
  <si>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</si>
  <si>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</si>
  <si>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</si>
  <si>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</si>
  <si>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</si>
  <si>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</si>
  <si>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</si>
  <si>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</si>
  <si>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</si>
  <si>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</si>
  <si>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</si>
  <si>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</si>
  <si>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</si>
  <si>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</si>
  <si>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</si>
  <si>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</si>
  <si>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</si>
  <si>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</si>
  <si>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</si>
  <si>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</si>
  <si>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</si>
  <si>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</si>
  <si>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</si>
  <si>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</si>
  <si>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</si>
  <si>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</si>
  <si>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</si>
  <si>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</si>
  <si>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</si>
  <si>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</si>
  <si>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</si>
  <si>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</si>
  <si>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</si>
  <si>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</si>
  <si>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</si>
  <si>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</si>
  <si>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</si>
  <si>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</si>
  <si>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</si>
  <si>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</si>
  <si>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</si>
  <si>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</si>
  <si>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</si>
  <si>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</si>
  <si>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</si>
  <si>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</si>
  <si>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</si>
  <si>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</si>
  <si>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</si>
  <si>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</si>
  <si>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</si>
  <si>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</si>
  <si>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</si>
  <si>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</si>
  <si>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</si>
  <si>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</si>
  <si>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</si>
  <si>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</si>
  <si>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</si>
  <si>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</si>
  <si>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</si>
  <si>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</si>
  <si>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</si>
  <si>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</si>
  <si>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</si>
  <si>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</si>
  <si>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</si>
  <si>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</si>
  <si>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</si>
  <si>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</si>
  <si>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</si>
  <si>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</si>
  <si>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</si>
  <si>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</si>
  <si>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</si>
  <si>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</si>
  <si>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</si>
  <si>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</si>
  <si>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</si>
  <si>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</si>
  <si>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</si>
  <si>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</si>
  <si>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</si>
  <si>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</si>
  <si>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</si>
  <si>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</si>
  <si>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</si>
  <si>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</si>
  <si>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</si>
  <si>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</si>
  <si>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</si>
  <si>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</si>
  <si>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</si>
  <si>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</si>
  <si>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</si>
  <si>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</si>
  <si>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</si>
  <si>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</si>
  <si>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</si>
  <si>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</si>
  <si>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</si>
  <si>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</si>
  <si>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</si>
  <si>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</si>
  <si>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</si>
  <si>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</si>
  <si>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</si>
  <si>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</si>
  <si>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</si>
  <si>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</si>
  <si>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</si>
  <si>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</si>
  <si>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</si>
  <si>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</si>
  <si>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</si>
  <si>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</si>
  <si>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</si>
  <si>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</si>
  <si>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</si>
  <si>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</si>
  <si>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</si>
  <si>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</si>
  <si>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</si>
  <si>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</si>
  <si>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</si>
  <si>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</si>
  <si>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</si>
  <si>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</si>
  <si>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</si>
  <si>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</si>
  <si>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</si>
  <si>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</si>
  <si>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</si>
  <si>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</si>
  <si>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</si>
  <si>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</si>
  <si>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</si>
  <si>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</si>
  <si>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</si>
  <si>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</si>
  <si>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</si>
  <si>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</si>
  <si>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</si>
  <si>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</si>
  <si>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</si>
  <si>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</si>
  <si>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</si>
  <si>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</si>
  <si>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</si>
  <si>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</si>
  <si>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</si>
  <si>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</si>
  <si>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</si>
  <si>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</si>
  <si>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</si>
  <si>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</si>
  <si>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</si>
  <si>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</si>
  <si>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</si>
  <si>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</si>
  <si>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</si>
  <si>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</si>
  <si>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</si>
  <si>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</si>
  <si>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</si>
  <si>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</si>
  <si>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</si>
  <si>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</si>
  <si>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</si>
  <si>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</si>
  <si>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</si>
  <si>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</si>
  <si>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</si>
  <si>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</si>
  <si>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</si>
  <si>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</si>
  <si>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</si>
  <si>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</si>
  <si>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</si>
  <si>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</si>
  <si>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</si>
  <si>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</si>
  <si>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</si>
  <si>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</si>
  <si>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</si>
  <si>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</si>
  <si>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</si>
  <si>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</si>
  <si>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</si>
  <si>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</si>
  <si>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</si>
  <si>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</si>
  <si>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</si>
  <si>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</si>
  <si>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</si>
  <si>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</si>
  <si>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</si>
  <si>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</si>
  <si>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</si>
  <si>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</si>
  <si>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</si>
  <si>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</si>
  <si>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</si>
  <si>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</si>
  <si>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</si>
  <si>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</si>
  <si>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</si>
  <si>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</si>
  <si>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</si>
  <si>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</si>
  <si>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</si>
  <si>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</si>
  <si>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</si>
  <si>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</si>
  <si>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</si>
  <si>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</si>
  <si>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</si>
  <si>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</si>
  <si>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</si>
  <si>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</si>
  <si>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</si>
  <si>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</si>
  <si>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</si>
  <si>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</si>
  <si>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</si>
  <si>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</si>
  <si>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</si>
  <si>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</si>
  <si>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</si>
  <si>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</si>
  <si>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</si>
  <si>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</si>
  <si>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</si>
  <si>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</si>
  <si>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</si>
  <si>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</si>
  <si>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</si>
  <si>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</si>
  <si>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</si>
  <si>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</si>
  <si>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</si>
  <si>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</si>
  <si>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</si>
  <si>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</si>
  <si>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</si>
  <si>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</si>
  <si>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</si>
  <si>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</si>
  <si>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</si>
  <si>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</si>
  <si>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</si>
  <si>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</si>
  <si>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</si>
  <si>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</si>
  <si>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</si>
  <si>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</si>
  <si>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</si>
  <si>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</si>
  <si>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</si>
  <si>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</si>
  <si>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</si>
  <si>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</si>
  <si>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</si>
  <si>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</si>
  <si>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</si>
  <si>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</si>
  <si>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</si>
  <si>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</si>
  <si>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</si>
  <si>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</si>
  <si>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</si>
  <si>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</si>
  <si>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</si>
  <si>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</si>
  <si>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</si>
  <si>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</si>
  <si>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</si>
  <si>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</si>
  <si>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</si>
  <si>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</si>
  <si>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</si>
  <si>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</si>
  <si>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</si>
  <si>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</si>
  <si>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</si>
  <si>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</si>
  <si>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</si>
  <si>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</si>
  <si>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</si>
  <si>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</si>
  <si>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</si>
  <si>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</si>
  <si>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</si>
  <si>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</si>
  <si>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</si>
  <si>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</si>
  <si>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</si>
  <si>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</si>
  <si>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</si>
  <si>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</si>
  <si>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</si>
  <si>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</si>
  <si>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</si>
  <si>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</si>
  <si>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</si>
  <si>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</si>
  <si>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</si>
  <si>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</si>
  <si>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</si>
  <si>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</si>
  <si>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</si>
  <si>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</si>
  <si>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</si>
  <si>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</si>
  <si>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</si>
  <si>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</si>
  <si>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</si>
  <si>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</si>
  <si>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</si>
  <si>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</si>
  <si>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</si>
  <si>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</si>
  <si>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</si>
  <si>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</si>
  <si>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</si>
  <si>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</si>
  <si>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</si>
  <si>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</si>
  <si>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</si>
  <si>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</si>
  <si>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</si>
  <si>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</si>
  <si>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</si>
  <si>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</si>
  <si>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</si>
  <si>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</si>
  <si>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</si>
  <si>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</si>
  <si>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</si>
  <si>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</si>
  <si>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</si>
  <si>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</si>
  <si>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</si>
  <si>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</si>
  <si>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</si>
  <si>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</si>
  <si>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</si>
  <si>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</si>
  <si>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</si>
  <si>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</si>
  <si>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</si>
  <si>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</si>
  <si>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</si>
  <si>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</si>
  <si>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</si>
  <si>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</si>
  <si>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</si>
  <si>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</si>
  <si>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</si>
  <si>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</si>
  <si>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</si>
  <si>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</si>
  <si>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</si>
  <si>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</si>
  <si>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</si>
  <si>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</si>
  <si>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</si>
  <si>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</si>
  <si>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</si>
  <si>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</si>
  <si>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</si>
  <si>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</si>
  <si>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</si>
  <si>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</si>
  <si>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</si>
  <si>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</si>
  <si>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</si>
  <si>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</si>
  <si>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</si>
  <si>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</si>
  <si>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</si>
  <si>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</si>
  <si>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</si>
  <si>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</si>
  <si>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</si>
  <si>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</si>
  <si>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</si>
  <si>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</si>
  <si>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</si>
  <si>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</si>
  <si>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</si>
  <si>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</si>
  <si>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</si>
  <si>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</si>
  <si>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</si>
  <si>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</si>
  <si>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</si>
  <si>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</si>
  <si>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</si>
  <si>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</si>
  <si>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</si>
  <si>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</si>
  <si>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</si>
  <si>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</si>
  <si>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</si>
  <si>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</si>
  <si>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</si>
  <si>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</si>
  <si>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</si>
  <si>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</si>
  <si>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</si>
  <si>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</si>
  <si>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</si>
  <si>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</si>
  <si>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</si>
  <si>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</si>
  <si>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</si>
  <si>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</si>
  <si>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</si>
  <si>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</si>
  <si>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</si>
  <si>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</si>
  <si>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</si>
  <si>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</si>
  <si>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</si>
  <si>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</si>
  <si>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</si>
  <si>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</si>
  <si>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</si>
  <si>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</si>
  <si>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</si>
  <si>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</si>
  <si>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</si>
  <si>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</si>
  <si>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</si>
  <si>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</si>
  <si>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</si>
  <si>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</si>
  <si>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</si>
  <si>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</si>
  <si>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</si>
  <si>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</si>
  <si>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</si>
  <si>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</si>
  <si>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</si>
  <si>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</si>
  <si>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</si>
  <si>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</si>
  <si>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</si>
  <si>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</si>
  <si>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</si>
  <si>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</si>
  <si>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</si>
  <si>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</si>
  <si>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</si>
  <si>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</si>
  <si>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</si>
  <si>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</si>
  <si>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</si>
  <si>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</si>
  <si>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</si>
  <si>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</si>
  <si>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</si>
  <si>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</si>
  <si>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</si>
  <si>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</si>
  <si>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</si>
  <si>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</si>
  <si>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</si>
  <si>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</si>
  <si>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</si>
  <si>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</si>
  <si>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</si>
  <si>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</si>
  <si>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</si>
  <si>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</si>
  <si>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</si>
  <si>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</si>
  <si>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</si>
  <si>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</si>
  <si>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</si>
  <si>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</si>
  <si>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</si>
  <si>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</si>
  <si>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</si>
  <si>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</si>
  <si>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</si>
  <si>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</si>
  <si>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</si>
  <si>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</si>
  <si>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</si>
  <si>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</si>
  <si>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</si>
  <si>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</si>
  <si>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</si>
  <si>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</si>
  <si>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</si>
  <si>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</si>
  <si>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</si>
  <si>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</si>
  <si>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</si>
  <si>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</si>
  <si>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</si>
  <si>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</si>
  <si>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</si>
  <si>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</si>
  <si>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</si>
  <si>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</si>
  <si>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</si>
  <si>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</si>
  <si>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</si>
  <si>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</si>
  <si>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</si>
  <si>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</si>
  <si>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</si>
  <si>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</si>
  <si>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</si>
  <si>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</si>
  <si>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</si>
  <si>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</si>
  <si>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</si>
  <si>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</si>
  <si>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</si>
  <si>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</si>
  <si>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</si>
  <si>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</si>
  <si>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</si>
  <si>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</si>
  <si>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</si>
  <si>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</si>
  <si>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</si>
  <si>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</si>
  <si>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</si>
  <si>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</si>
  <si>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</si>
  <si>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</si>
  <si>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</si>
  <si>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</si>
  <si>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</si>
  <si>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</si>
  <si>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</si>
  <si>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</si>
  <si>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</si>
  <si>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</si>
  <si>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</si>
  <si>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</si>
  <si>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</si>
  <si>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</si>
  <si>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</si>
  <si>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</si>
  <si>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</si>
  <si>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</si>
  <si>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</si>
  <si>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</si>
  <si>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</si>
  <si>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</si>
  <si>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</si>
  <si>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</si>
  <si>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</si>
  <si>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</si>
  <si>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</si>
  <si>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</si>
  <si>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</si>
  <si>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</si>
  <si>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</si>
  <si>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</si>
  <si>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</si>
  <si>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</si>
  <si>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</si>
  <si>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</si>
  <si>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</si>
  <si>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</si>
  <si>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</si>
  <si>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</si>
  <si>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</si>
  <si>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</si>
  <si>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</si>
  <si>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</si>
  <si>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</si>
  <si>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</si>
  <si>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</si>
  <si>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</si>
  <si>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</si>
  <si>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</si>
  <si>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</si>
  <si>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</si>
  <si>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</si>
  <si>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</si>
  <si>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</si>
  <si>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</si>
  <si>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</si>
  <si>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</si>
  <si>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</si>
  <si>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</si>
  <si>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</si>
  <si>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</si>
  <si>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</si>
  <si>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</si>
  <si>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</si>
  <si>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</si>
  <si>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</si>
  <si>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</si>
  <si>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</si>
  <si>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</si>
  <si>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</si>
  <si>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</si>
  <si>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</si>
  <si>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</si>
  <si>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</si>
  <si>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</si>
  <si>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</si>
  <si>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</si>
  <si>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</si>
  <si>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</si>
  <si>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</si>
  <si>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</si>
  <si>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</si>
  <si>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</si>
  <si>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</si>
  <si>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</si>
  <si>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</si>
  <si>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</si>
  <si>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</si>
  <si>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</si>
  <si>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</si>
  <si>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</si>
  <si>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</si>
  <si>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</si>
  <si>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</si>
  <si>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</si>
  <si>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</si>
  <si>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</si>
  <si>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</si>
  <si>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</si>
  <si>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</si>
  <si>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</si>
  <si>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</si>
  <si>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</si>
  <si>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</si>
  <si>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</si>
  <si>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</si>
  <si>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</si>
  <si>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</si>
  <si>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</si>
  <si>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</si>
  <si>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</si>
  <si>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</si>
  <si>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</si>
  <si>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</si>
  <si>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</si>
  <si>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</si>
  <si>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</si>
  <si>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</si>
  <si>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</si>
  <si>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</si>
  <si>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</si>
  <si>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</si>
  <si>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</si>
  <si>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</si>
  <si>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</si>
  <si>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</si>
  <si>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</si>
  <si>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</si>
  <si>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</si>
  <si>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</si>
  <si>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</si>
  <si>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</si>
  <si>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</si>
  <si>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</si>
  <si>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</si>
  <si>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</si>
  <si>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</si>
  <si>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</si>
  <si>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</si>
  <si>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</si>
  <si>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</si>
  <si>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</si>
  <si>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</si>
  <si>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</si>
  <si>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</si>
  <si>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</si>
  <si>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</si>
  <si>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</si>
  <si>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</si>
  <si>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</si>
  <si>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</si>
  <si>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</si>
  <si>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</si>
  <si>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</si>
  <si>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</si>
  <si>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</si>
  <si>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</si>
  <si>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</si>
  <si>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</si>
  <si>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</si>
  <si>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</si>
  <si>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</si>
  <si>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</si>
  <si>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</si>
  <si>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</si>
  <si>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</si>
  <si>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</si>
  <si>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</si>
  <si>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</si>
  <si>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</si>
  <si>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</si>
  <si>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</si>
  <si>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</si>
  <si>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</si>
  <si>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</si>
  <si>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</si>
  <si>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</si>
  <si>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</si>
  <si>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</si>
  <si>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</si>
  <si>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</si>
  <si>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</si>
  <si>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</si>
  <si>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</si>
  <si>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</si>
  <si>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</si>
  <si>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</si>
  <si>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</si>
  <si>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</si>
  <si>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</si>
  <si>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</si>
  <si>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</si>
  <si>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</si>
  <si>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</si>
  <si>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</si>
  <si>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</si>
  <si>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</si>
  <si>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</si>
  <si>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</si>
  <si>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</si>
  <si>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</si>
  <si>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</si>
  <si>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</si>
  <si>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</si>
  <si>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</si>
  <si>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</si>
  <si>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</si>
  <si>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</si>
  <si>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</si>
  <si>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</si>
  <si>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</si>
  <si>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</si>
  <si>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</si>
  <si>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</si>
  <si>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</si>
  <si>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</si>
  <si>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</si>
  <si>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</si>
  <si>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</si>
  <si>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</si>
  <si>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</si>
  <si>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</si>
  <si>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</si>
  <si>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</si>
  <si>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</si>
  <si>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</si>
  <si>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</si>
  <si>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</si>
  <si>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</si>
  <si>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</si>
  <si>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</si>
  <si>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</si>
  <si>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</si>
  <si>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</si>
  <si>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</si>
  <si>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</si>
  <si>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</si>
  <si>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</si>
  <si>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</si>
  <si>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</si>
  <si>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</si>
  <si>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</si>
  <si>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</si>
  <si>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</si>
  <si>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</si>
  <si>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</si>
  <si>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</si>
  <si>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</si>
  <si>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</si>
  <si>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</si>
  <si>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</si>
  <si>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</si>
  <si>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</si>
  <si>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</si>
  <si>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</si>
  <si>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</si>
  <si>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</si>
  <si>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</si>
  <si>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</si>
  <si>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</si>
  <si>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</si>
  <si>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</si>
  <si>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</si>
  <si>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</si>
  <si>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</si>
  <si>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</si>
  <si>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</si>
  <si>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</si>
  <si>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</si>
  <si>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</si>
  <si>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</si>
  <si>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</si>
  <si>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</si>
  <si>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</si>
  <si>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</si>
  <si>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</si>
  <si>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</si>
  <si>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</si>
  <si>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</si>
  <si>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</si>
  <si>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</si>
  <si>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</si>
  <si>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</si>
  <si>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</si>
  <si>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</si>
  <si>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</si>
  <si>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</si>
  <si>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</si>
  <si>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</si>
  <si>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</si>
  <si>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</si>
  <si>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</si>
  <si>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</si>
  <si>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</si>
  <si>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</si>
  <si>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</si>
  <si>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</si>
  <si>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</si>
  <si>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</si>
  <si>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</si>
  <si>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</si>
  <si>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</si>
  <si>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</si>
  <si>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</si>
  <si>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</si>
  <si>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</si>
  <si>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</si>
  <si>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</si>
  <si>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</si>
  <si>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</si>
  <si>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</si>
  <si>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</si>
  <si>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</si>
  <si>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</si>
  <si>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</si>
  <si>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</si>
  <si>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</si>
  <si>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</si>
  <si>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</si>
  <si>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</si>
  <si>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</si>
  <si>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</si>
  <si>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</si>
  <si>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</si>
  <si>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</si>
  <si>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</si>
  <si>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</si>
  <si>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</si>
  <si>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</si>
  <si>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</si>
  <si>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</si>
  <si>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</si>
  <si>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</si>
  <si>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</si>
  <si>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</si>
  <si>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</si>
  <si>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</si>
  <si>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</si>
  <si>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</si>
  <si>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</si>
  <si>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</si>
  <si>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</si>
  <si>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</si>
  <si>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</si>
  <si>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</si>
  <si>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</si>
  <si>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</si>
  <si>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</si>
  <si>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</si>
  <si>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</si>
  <si>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</si>
  <si>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</si>
  <si>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</si>
  <si>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</si>
  <si>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</si>
  <si>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</si>
  <si>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</si>
  <si>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</si>
  <si>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</si>
  <si>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</si>
  <si>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</si>
  <si>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</si>
  <si>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</si>
  <si>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</si>
  <si>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</si>
  <si>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</si>
  <si>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</si>
  <si>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</si>
  <si>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</si>
  <si>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</si>
  <si>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</si>
  <si>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</si>
  <si>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</si>
  <si>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</si>
  <si>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</si>
  <si>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</si>
  <si>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</si>
  <si>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</si>
  <si>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</si>
  <si>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</si>
  <si>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</si>
  <si>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</si>
  <si>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</si>
  <si>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</si>
  <si>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</si>
  <si>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</si>
  <si>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</si>
  <si>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</si>
  <si>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</si>
  <si>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</si>
  <si>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</si>
  <si>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</si>
  <si>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</si>
  <si>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</si>
  <si>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</si>
  <si>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</si>
  <si>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</si>
  <si>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</si>
  <si>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</si>
  <si>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</si>
  <si>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</si>
  <si>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</si>
  <si>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</si>
  <si>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</si>
  <si>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</si>
  <si>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</si>
  <si>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</si>
  <si>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</si>
  <si>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</si>
  <si>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</si>
  <si>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</si>
  <si>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</si>
  <si>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</si>
  <si>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</si>
  <si>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</si>
  <si>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</si>
  <si>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</si>
  <si>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</si>
  <si>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</si>
  <si>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</si>
  <si>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</si>
  <si>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</si>
  <si>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</si>
  <si>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</si>
  <si>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</si>
  <si>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</si>
  <si>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</si>
  <si>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</si>
  <si>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</si>
  <si>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</si>
  <si>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</si>
  <si>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</si>
  <si>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</si>
  <si>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</si>
  <si>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</si>
  <si>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</si>
  <si>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</si>
  <si>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</si>
  <si>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</si>
  <si>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</si>
  <si>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</si>
  <si>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</si>
  <si>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</si>
  <si>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</si>
  <si>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</si>
  <si>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</si>
  <si>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</si>
  <si>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</si>
  <si>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</si>
  <si>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</si>
  <si>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</si>
  <si>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</si>
  <si>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</si>
  <si>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</si>
  <si>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</si>
  <si>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</si>
  <si>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</si>
  <si>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</si>
  <si>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</si>
  <si>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</si>
  <si>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</si>
  <si>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</si>
  <si>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</si>
  <si>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</si>
  <si>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</si>
  <si>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</si>
  <si>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</si>
  <si>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</si>
  <si>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</si>
  <si>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</si>
  <si>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</si>
  <si>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</si>
  <si>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</si>
  <si>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</si>
  <si>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</si>
  <si>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</si>
  <si>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</si>
  <si>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</si>
  <si>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</si>
  <si>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</si>
  <si>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</si>
  <si>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</si>
  <si>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</si>
  <si>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</si>
  <si>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</si>
  <si>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</si>
  <si>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</si>
  <si>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</si>
  <si>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</si>
  <si>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</si>
  <si>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</si>
  <si>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</si>
  <si>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</si>
  <si>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</si>
  <si>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</si>
  <si>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</si>
  <si>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</si>
  <si>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</si>
  <si>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</si>
  <si>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</si>
  <si>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</si>
  <si>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</si>
  <si>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</si>
  <si>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</si>
  <si>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</si>
  <si>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</si>
  <si>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</si>
  <si>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</si>
  <si>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</si>
  <si>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</si>
  <si>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</si>
  <si>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</si>
  <si>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</si>
  <si>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</si>
  <si>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</si>
  <si>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</si>
  <si>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</si>
  <si>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</si>
  <si>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</si>
  <si>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</si>
  <si>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</si>
  <si>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</si>
  <si>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</si>
  <si>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</si>
  <si>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</si>
  <si>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</si>
  <si>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</si>
  <si>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</si>
  <si>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</si>
  <si>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</si>
  <si>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</si>
  <si>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</si>
  <si>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</si>
  <si>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</si>
  <si>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</si>
  <si>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</si>
  <si>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</si>
  <si>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</si>
  <si>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</si>
  <si>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</si>
  <si>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</si>
  <si>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</si>
  <si>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</si>
  <si>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</si>
  <si>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</si>
  <si>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</si>
  <si>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</si>
  <si>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</si>
  <si>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</si>
  <si>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</si>
  <si>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</si>
  <si>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</si>
  <si>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</si>
  <si>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</si>
  <si>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</si>
  <si>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</si>
  <si>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</si>
  <si>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</si>
  <si>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</si>
  <si>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</si>
  <si>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</si>
  <si>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</si>
  <si>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</si>
  <si>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</si>
  <si>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</si>
  <si>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</si>
  <si>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</si>
  <si>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</si>
  <si>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</si>
  <si>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</si>
  <si>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</si>
  <si>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</si>
  <si>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</si>
  <si>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</si>
  <si>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</si>
  <si>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</si>
  <si>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</si>
  <si>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</si>
  <si>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</si>
  <si>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</si>
  <si>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</si>
  <si>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</si>
  <si>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</si>
  <si>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</si>
  <si>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</si>
  <si>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</si>
  <si>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</si>
  <si>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</si>
  <si>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</si>
  <si>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</si>
  <si>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</si>
  <si>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</si>
  <si>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</si>
  <si>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</si>
  <si>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</si>
  <si>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</si>
  <si>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</si>
  <si>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</si>
  <si>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</si>
  <si>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</si>
  <si>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</si>
  <si>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</si>
  <si>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</si>
  <si>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</si>
  <si>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</si>
  <si>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</si>
  <si>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</si>
  <si>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</si>
  <si>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</si>
  <si>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</si>
  <si>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</si>
  <si>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</si>
  <si>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</si>
  <si>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</si>
  <si>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</si>
  <si>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</si>
  <si>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</si>
  <si>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</si>
  <si>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</si>
  <si>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</si>
  <si>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</si>
  <si>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</si>
  <si>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</si>
  <si>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</si>
  <si>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</si>
  <si>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</si>
  <si>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</si>
  <si>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</si>
  <si>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</si>
  <si>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</si>
  <si>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</si>
  <si>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</si>
  <si>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</si>
  <si>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</si>
  <si>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</si>
  <si>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</si>
  <si>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</si>
  <si>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</si>
  <si>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</si>
  <si>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</si>
  <si>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</si>
  <si>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</si>
  <si>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</si>
  <si>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</si>
  <si>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</si>
  <si>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</si>
  <si>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</si>
  <si>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</si>
  <si>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</si>
  <si>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</si>
  <si>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</si>
  <si>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</si>
  <si>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</si>
  <si>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</si>
  <si>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</si>
  <si>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</si>
  <si>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</si>
  <si>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</si>
  <si>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</si>
  <si>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</si>
  <si>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</si>
  <si>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</si>
  <si>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</si>
  <si>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</si>
  <si>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</si>
  <si>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</si>
  <si>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</si>
  <si>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</si>
  <si>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</si>
  <si>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</si>
  <si>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</si>
  <si>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</si>
  <si>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</si>
  <si>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</si>
  <si>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</si>
  <si>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</si>
  <si>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</si>
  <si>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</si>
  <si>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</si>
  <si>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</si>
  <si>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</si>
  <si>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</si>
  <si>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</si>
  <si>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</si>
  <si>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</si>
  <si>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</si>
  <si>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</si>
  <si>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</si>
  <si>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</si>
  <si>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</si>
  <si>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</si>
  <si>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</si>
  <si>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</si>
  <si>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</si>
  <si>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</si>
  <si>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</si>
  <si>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</si>
  <si>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</si>
  <si>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</si>
  <si>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</si>
  <si>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</si>
  <si>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</si>
  <si>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</si>
  <si>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</si>
  <si>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</si>
  <si>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</si>
  <si>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</si>
  <si>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</si>
  <si>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</si>
  <si>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</si>
  <si>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</si>
  <si>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</si>
  <si>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</si>
  <si>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</si>
  <si>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</si>
  <si>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</si>
  <si>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</si>
  <si>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</si>
  <si>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</si>
  <si>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</si>
  <si>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</si>
  <si>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</si>
  <si>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</si>
  <si>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</si>
  <si>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</si>
  <si>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</si>
  <si>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</si>
  <si>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</si>
  <si>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</si>
  <si>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</si>
  <si>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</si>
  <si>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</si>
  <si>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</si>
  <si>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</si>
  <si>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</si>
  <si>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</si>
  <si>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</si>
  <si>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</si>
  <si>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</si>
  <si>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</si>
  <si>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</si>
  <si>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</si>
  <si>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</si>
  <si>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</si>
  <si>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</si>
  <si>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</si>
  <si>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</si>
  <si>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</si>
  <si>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</si>
  <si>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</si>
  <si>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</si>
  <si>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</si>
  <si>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</si>
  <si>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</si>
  <si>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</si>
  <si>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</si>
  <si>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</si>
  <si>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</si>
  <si>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</si>
  <si>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</si>
  <si>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</si>
  <si>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</si>
  <si>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</si>
  <si>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</si>
  <si>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</si>
  <si>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</si>
  <si>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</si>
  <si>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</si>
  <si>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</si>
  <si>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</si>
  <si>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</si>
  <si>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</si>
  <si>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</si>
  <si>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</si>
  <si>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</si>
  <si>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</si>
  <si>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</si>
  <si>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</si>
  <si>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</si>
  <si>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</si>
  <si>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</si>
  <si>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</si>
  <si>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</si>
  <si>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</si>
  <si>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</si>
  <si>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</si>
  <si>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</si>
  <si>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</si>
  <si>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</si>
  <si>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</si>
  <si>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</si>
  <si>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</si>
  <si>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</si>
  <si>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</si>
  <si>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</si>
  <si>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</si>
  <si>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</si>
  <si>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</si>
  <si>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</si>
  <si>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</si>
  <si>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</si>
  <si>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</si>
  <si>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</si>
  <si>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</si>
  <si>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</si>
  <si>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</si>
  <si>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</si>
  <si>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</si>
  <si>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</si>
  <si>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</si>
  <si>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</si>
  <si>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</si>
  <si>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</si>
  <si>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</si>
  <si>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</si>
  <si>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</si>
  <si>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</si>
  <si>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</si>
  <si>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</si>
  <si>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</si>
  <si>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</si>
  <si>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</si>
  <si>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</si>
  <si>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</si>
  <si>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</si>
  <si>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</si>
  <si>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</si>
  <si>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</si>
  <si>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</si>
  <si>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</si>
  <si>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</si>
  <si>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</si>
  <si>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</si>
  <si>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</si>
  <si>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</si>
  <si>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</si>
  <si>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</si>
  <si>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</si>
  <si>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</si>
  <si>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</si>
  <si>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</si>
  <si>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</si>
  <si>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</si>
  <si>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</si>
  <si>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</si>
  <si>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</si>
  <si>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</si>
  <si>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</si>
  <si>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</si>
  <si>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</si>
  <si>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</si>
  <si>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</si>
  <si>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</si>
  <si>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</si>
  <si>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</si>
  <si>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</si>
  <si>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</si>
  <si>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</si>
  <si>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</si>
  <si>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</si>
  <si>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</si>
  <si>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</si>
  <si>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</si>
  <si>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</si>
  <si>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</si>
  <si>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</si>
  <si>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</si>
  <si>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</si>
  <si>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</si>
  <si>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</si>
  <si>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</si>
  <si>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</si>
  <si>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</si>
  <si>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</si>
  <si>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</si>
  <si>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</si>
  <si>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</si>
  <si>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</si>
  <si>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</si>
  <si>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</si>
  <si>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</si>
  <si>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</si>
  <si>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</si>
  <si>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</si>
  <si>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</si>
  <si>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</si>
  <si>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</si>
  <si>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</si>
  <si>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</si>
  <si>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</si>
  <si>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</si>
  <si>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</si>
  <si>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</si>
  <si>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</si>
  <si>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</si>
  <si>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</si>
  <si>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</si>
  <si>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</si>
  <si>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</si>
  <si>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</si>
  <si>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</si>
  <si>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</si>
  <si>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</si>
  <si>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</si>
  <si>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</si>
  <si>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</si>
  <si>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</si>
  <si>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</si>
  <si>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</si>
  <si>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</si>
  <si>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</si>
  <si>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</si>
  <si>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</si>
  <si>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</si>
  <si>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</si>
  <si>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</si>
  <si>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</si>
  <si>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</si>
  <si>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</si>
  <si>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</si>
  <si>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</si>
  <si>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</si>
  <si>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</si>
  <si>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</si>
  <si>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</si>
  <si>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</si>
  <si>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</si>
  <si>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</si>
  <si>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</si>
  <si>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</si>
  <si>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</si>
  <si>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</si>
  <si>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</si>
  <si>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</si>
  <si>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</si>
  <si>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</si>
  <si>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</si>
  <si>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</si>
  <si>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</si>
  <si>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</si>
  <si>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</si>
  <si>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</si>
  <si>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</si>
  <si>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</si>
  <si>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</si>
  <si>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</si>
  <si>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</si>
  <si>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</si>
  <si>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</si>
  <si>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</si>
  <si>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</si>
  <si>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</si>
  <si>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</si>
  <si>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</si>
  <si>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</si>
  <si>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</si>
  <si>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</si>
  <si>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</si>
  <si>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</si>
  <si>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</si>
  <si>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</si>
  <si>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</si>
  <si>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</si>
  <si>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</si>
  <si>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</si>
  <si>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</si>
  <si>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</si>
  <si>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</si>
  <si>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</si>
  <si>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</si>
  <si>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</si>
  <si>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</si>
  <si>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</si>
  <si>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</si>
  <si>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</si>
  <si>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</si>
  <si>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</si>
  <si>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</si>
  <si>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</si>
  <si>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</si>
  <si>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</si>
  <si>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</si>
  <si>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</si>
  <si>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</si>
  <si>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</si>
  <si>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</si>
  <si>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</si>
  <si>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</si>
  <si>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</si>
  <si>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</si>
  <si>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</si>
  <si>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</si>
  <si>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</si>
  <si>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</si>
  <si>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</si>
  <si>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</si>
  <si>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</si>
  <si>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</si>
  <si>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</si>
  <si>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</si>
  <si>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</si>
  <si>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</si>
  <si>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</si>
  <si>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</si>
  <si>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</si>
  <si>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</si>
  <si>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</si>
  <si>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</si>
  <si>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</si>
  <si>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</si>
  <si>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</si>
  <si>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</si>
  <si>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</si>
  <si>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</si>
  <si>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</si>
  <si>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</si>
  <si>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</si>
  <si>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</si>
  <si>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</si>
  <si>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</si>
  <si>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</si>
  <si>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</si>
  <si>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</si>
  <si>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</si>
  <si>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</si>
  <si>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</si>
  <si>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</si>
  <si>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</si>
  <si>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</si>
  <si>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</si>
  <si>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</si>
  <si>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</si>
  <si>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</si>
  <si>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</si>
  <si>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</si>
  <si>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</si>
  <si>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</si>
  <si>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</si>
  <si>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</si>
  <si>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</si>
  <si>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</si>
  <si>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</si>
  <si>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</si>
  <si>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</si>
  <si>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</si>
  <si>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</si>
  <si>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</si>
  <si>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</si>
  <si>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</si>
  <si>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</si>
  <si>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</si>
  <si>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</si>
  <si>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</si>
  <si>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</si>
  <si>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</si>
  <si>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</si>
  <si>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</si>
  <si>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</si>
  <si>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</si>
  <si>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</si>
  <si>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</si>
  <si>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</si>
  <si>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</si>
  <si>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</si>
  <si>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</si>
  <si>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</si>
  <si>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</si>
  <si>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</si>
  <si>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</si>
  <si>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</si>
  <si>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</si>
  <si>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</si>
  <si>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</si>
  <si>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</si>
  <si>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</si>
  <si>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</si>
  <si>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</si>
  <si>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</si>
  <si>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</si>
  <si>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</si>
  <si>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</si>
  <si>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</si>
  <si>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</si>
  <si>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</si>
  <si>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</si>
  <si>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</si>
  <si>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</si>
  <si>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</si>
  <si>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</si>
  <si>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</si>
  <si>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</si>
  <si>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</si>
  <si>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</si>
  <si>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</si>
  <si>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</si>
  <si>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</si>
  <si>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</si>
  <si>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</si>
  <si>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</si>
  <si>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</si>
  <si>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</si>
  <si>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</si>
  <si>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</si>
  <si>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</si>
  <si>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</si>
  <si>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</si>
  <si>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</si>
  <si>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</si>
  <si>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</si>
  <si>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</si>
  <si>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</si>
  <si>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</si>
  <si>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</si>
  <si>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</si>
  <si>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</si>
  <si>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</si>
  <si>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</si>
  <si>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</si>
  <si>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</si>
  <si>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</si>
  <si>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</si>
  <si>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</si>
  <si>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</si>
  <si>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</si>
  <si>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</si>
  <si>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</si>
  <si>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</si>
  <si>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</si>
  <si>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</si>
  <si>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</si>
  <si>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</si>
  <si>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</si>
  <si>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</si>
  <si>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</si>
  <si>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</si>
  <si>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</si>
  <si>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</si>
  <si>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</si>
  <si>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</si>
  <si>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</si>
  <si>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</si>
  <si>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</si>
  <si>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</si>
  <si>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</si>
  <si>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</si>
  <si>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</si>
  <si>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</si>
  <si>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</si>
  <si>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</si>
  <si>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</si>
  <si>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</si>
  <si>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</si>
  <si>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</si>
  <si>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</si>
  <si>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</si>
  <si>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</si>
  <si>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</si>
  <si>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</si>
  <si>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</si>
  <si>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</si>
  <si>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</si>
  <si>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</si>
  <si>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</si>
  <si>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</si>
  <si>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</si>
  <si>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</si>
  <si>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</si>
  <si>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</si>
  <si>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</si>
  <si>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</si>
  <si>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</si>
  <si>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</si>
  <si>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</si>
  <si>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</si>
  <si>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</si>
  <si>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</si>
  <si>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</si>
  <si>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</si>
  <si>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</si>
  <si>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</si>
  <si>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</si>
  <si>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</si>
  <si>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</si>
  <si>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</si>
  <si>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</si>
  <si>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</si>
  <si>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</si>
  <si>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</si>
  <si>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</si>
  <si>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</si>
  <si>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</si>
  <si>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</si>
  <si>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</si>
  <si>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</si>
  <si>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</si>
  <si>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</si>
  <si>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</si>
  <si>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</si>
  <si>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</si>
  <si>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</si>
  <si>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</si>
  <si>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</si>
  <si>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</si>
  <si>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</si>
  <si>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</si>
  <si>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</si>
  <si>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</si>
  <si>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</si>
  <si>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</si>
  <si>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</si>
  <si>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</si>
  <si>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</si>
  <si>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</si>
  <si>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</si>
  <si>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</si>
  <si>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</si>
  <si>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</si>
  <si>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</si>
  <si>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</si>
  <si>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</si>
  <si>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</si>
  <si>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</si>
  <si>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</si>
  <si>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</si>
  <si>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</si>
  <si>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</si>
  <si>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</si>
  <si>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</si>
  <si>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</si>
  <si>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</si>
  <si>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</si>
  <si>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</si>
  <si>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</si>
  <si>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</si>
  <si>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</si>
  <si>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</si>
  <si>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</si>
  <si>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</si>
  <si>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</si>
  <si>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</si>
  <si>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</si>
  <si>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</si>
  <si>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</si>
  <si>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</si>
  <si>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</si>
  <si>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</si>
  <si>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</si>
  <si>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</si>
  <si>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</si>
  <si>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</si>
  <si>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</si>
  <si>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</si>
  <si>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</si>
  <si>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</si>
  <si>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</si>
  <si>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</si>
  <si>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</si>
  <si>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</si>
  <si>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</si>
  <si>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</si>
  <si>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</si>
  <si>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</si>
  <si>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</si>
  <si>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</si>
  <si>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</si>
  <si>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</si>
  <si>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</si>
  <si>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</si>
  <si>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</si>
  <si>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</si>
  <si>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</si>
  <si>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</si>
  <si>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</si>
  <si>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</si>
  <si>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</si>
  <si>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</si>
  <si>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</si>
  <si>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</si>
  <si>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</si>
  <si>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</si>
  <si>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</si>
  <si>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</si>
  <si>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</si>
  <si>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</si>
  <si>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</si>
  <si>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</si>
  <si>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</si>
  <si>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</si>
  <si>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</si>
  <si>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</si>
  <si>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</si>
  <si>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</si>
  <si>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</si>
  <si>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</si>
  <si>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</si>
  <si>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</si>
  <si>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</si>
  <si>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</si>
  <si>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</si>
  <si>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</si>
  <si>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</si>
  <si>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</si>
  <si>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</si>
  <si>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</si>
  <si>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</si>
  <si>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</si>
  <si>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</si>
  <si>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</si>
  <si>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</si>
  <si>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</si>
  <si>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</si>
  <si>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</si>
  <si>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</si>
  <si>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</si>
  <si>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</si>
  <si>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</si>
  <si>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</si>
  <si>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</si>
  <si>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</si>
  <si>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</si>
  <si>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</si>
  <si>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</si>
  <si>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</si>
  <si>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</si>
  <si>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</si>
  <si>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</si>
  <si>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</si>
  <si>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</si>
  <si>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</si>
  <si>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</si>
  <si>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</si>
  <si>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</si>
  <si>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</si>
  <si>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</si>
  <si>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</si>
  <si>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</si>
  <si>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</si>
  <si>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</si>
  <si>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</si>
  <si>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</si>
  <si>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</si>
  <si>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</si>
  <si>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</si>
  <si>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</si>
  <si>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</si>
  <si>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</si>
  <si>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</si>
  <si>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</si>
  <si>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</si>
  <si>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</si>
  <si>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</si>
  <si>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</si>
  <si>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</si>
  <si>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</si>
  <si>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</si>
  <si>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</si>
  <si>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</si>
  <si>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</si>
  <si>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</si>
  <si>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</si>
  <si>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</si>
  <si>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</si>
  <si>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</si>
  <si>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</si>
  <si>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</si>
  <si>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</si>
  <si>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</si>
  <si>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</si>
  <si>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</si>
  <si>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</si>
  <si>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</si>
  <si>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</si>
  <si>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</si>
  <si>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</si>
  <si>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</si>
  <si>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</si>
  <si>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</si>
  <si>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</si>
  <si>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</si>
  <si>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</si>
  <si>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</si>
  <si>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</si>
  <si>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</si>
  <si>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</si>
  <si>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</si>
  <si>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</si>
  <si>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</si>
  <si>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</si>
  <si>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</si>
  <si>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</si>
  <si>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</si>
  <si>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</si>
  <si>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</si>
  <si>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</si>
  <si>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</si>
  <si>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</si>
  <si>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</si>
  <si>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</si>
  <si>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</si>
  <si>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</si>
  <si>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</si>
  <si>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</si>
  <si>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</si>
  <si>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</si>
  <si>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</si>
  <si>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</si>
  <si>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</si>
  <si>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</si>
  <si>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</si>
  <si>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</si>
  <si>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</si>
  <si>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</si>
  <si>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</si>
  <si>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</si>
  <si>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</si>
  <si>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</si>
  <si>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</si>
  <si>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</si>
  <si>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</si>
  <si>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</si>
  <si>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</si>
  <si>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</si>
  <si>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</si>
  <si>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</si>
  <si>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</si>
  <si>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</si>
  <si>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</si>
  <si>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</si>
  <si>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</si>
  <si>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</si>
  <si>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</si>
  <si>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</si>
  <si>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</si>
  <si>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</si>
  <si>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</si>
  <si>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</si>
  <si>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</si>
  <si>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</si>
  <si>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</si>
  <si>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</si>
  <si>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</si>
  <si>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</si>
  <si>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</si>
  <si>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</si>
  <si>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</si>
  <si>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</si>
  <si>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</si>
  <si>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</si>
  <si>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</si>
  <si>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</si>
  <si>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</si>
  <si>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</si>
  <si>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</si>
  <si>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</si>
  <si>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</si>
  <si>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</si>
  <si>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</si>
  <si>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</si>
  <si>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</si>
  <si>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</si>
  <si>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</si>
  <si>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</si>
  <si>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</si>
  <si>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</si>
  <si>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</si>
  <si>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</si>
  <si>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</si>
  <si>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</si>
  <si>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</si>
  <si>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</si>
  <si>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</si>
  <si>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</si>
  <si>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</si>
  <si>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</si>
  <si>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</si>
  <si>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</si>
  <si>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</si>
  <si>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</si>
  <si>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</si>
  <si>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</si>
  <si>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</si>
  <si>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</si>
  <si>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</si>
  <si>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</si>
  <si>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</si>
  <si>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</si>
  <si>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</si>
  <si>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</si>
  <si>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</si>
  <si>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</si>
  <si>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</si>
  <si>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</si>
  <si>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</si>
  <si>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</si>
  <si>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</si>
  <si>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</si>
  <si>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</si>
  <si>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</si>
  <si>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</si>
  <si>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</si>
  <si>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</si>
  <si>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</si>
  <si>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</si>
  <si>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</si>
  <si>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</si>
  <si>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</si>
  <si>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</si>
  <si>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</si>
  <si>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</si>
  <si>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</si>
  <si>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</si>
  <si>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</si>
  <si>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</si>
  <si>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</si>
  <si>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</si>
  <si>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</si>
  <si>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</si>
  <si>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</si>
  <si>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</si>
  <si>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</si>
  <si>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</si>
  <si>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</si>
  <si>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</si>
  <si>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</si>
  <si>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</si>
  <si>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</si>
  <si>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</si>
  <si>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</si>
  <si>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</si>
  <si>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</si>
  <si>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</si>
  <si>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</si>
  <si>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</si>
  <si>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</si>
  <si>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</si>
  <si>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</si>
  <si>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</si>
  <si>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</si>
  <si>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</si>
  <si>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</si>
  <si>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</si>
  <si>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</si>
  <si>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</si>
  <si>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</si>
  <si>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</si>
  <si>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</si>
  <si>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</si>
  <si>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</si>
  <si>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</si>
  <si>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</si>
  <si>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</si>
  <si>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</si>
  <si>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</si>
  <si>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</si>
  <si>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</si>
  <si>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</si>
  <si>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</si>
  <si>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</si>
  <si>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</si>
  <si>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</si>
  <si>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</si>
  <si>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</si>
  <si>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</si>
  <si>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</si>
  <si>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</si>
  <si>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</si>
  <si>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</si>
  <si>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</si>
  <si>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</si>
  <si>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</si>
  <si>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</si>
  <si>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</si>
  <si>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</si>
  <si>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</si>
  <si>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</si>
  <si>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</si>
  <si>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</si>
  <si>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</si>
  <si>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</si>
  <si>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</si>
  <si>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</si>
  <si>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</si>
  <si>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</si>
  <si>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</si>
  <si>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</si>
  <si>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</si>
  <si>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</si>
  <si>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</si>
  <si>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</si>
  <si>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</si>
  <si>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</si>
  <si>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</si>
  <si>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</si>
  <si>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</si>
  <si>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</si>
  <si>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</si>
  <si>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</si>
  <si>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</si>
  <si>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</si>
  <si>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</si>
  <si>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</si>
  <si>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</si>
  <si>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</si>
  <si>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</si>
  <si>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</si>
  <si>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</si>
  <si>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</si>
  <si>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</si>
  <si>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</si>
  <si>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</si>
  <si>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</si>
  <si>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</si>
  <si>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</si>
  <si>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</si>
  <si>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</si>
  <si>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</si>
  <si>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</si>
  <si>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</si>
  <si>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</si>
  <si>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</si>
  <si>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</si>
  <si>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</si>
  <si>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</si>
  <si>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</si>
  <si>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</si>
  <si>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</si>
  <si>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</si>
  <si>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</si>
  <si>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</si>
  <si>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</si>
  <si>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</si>
  <si>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</si>
  <si>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</si>
  <si>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</si>
  <si>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</si>
  <si>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</si>
  <si>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</si>
  <si>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</si>
  <si>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</si>
  <si>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</si>
  <si>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</si>
  <si>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</si>
  <si>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</si>
  <si>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</si>
  <si>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</si>
  <si>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</si>
  <si>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</si>
  <si>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</si>
  <si>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</si>
  <si>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</si>
  <si>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</si>
  <si>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</si>
  <si>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</si>
  <si>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</si>
  <si>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</si>
  <si>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</si>
  <si>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</si>
  <si>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</si>
  <si>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</si>
  <si>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</si>
  <si>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</si>
  <si>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</si>
  <si>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</si>
  <si>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</si>
  <si>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</si>
  <si>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</si>
  <si>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</si>
  <si>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</si>
  <si>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</si>
  <si>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</si>
  <si>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</si>
  <si>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</si>
  <si>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</si>
  <si>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</si>
  <si>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</si>
  <si>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</si>
  <si>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</si>
  <si>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</si>
  <si>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</si>
  <si>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</si>
  <si>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</si>
  <si>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</si>
  <si>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</si>
  <si>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</si>
  <si>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</si>
  <si>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</si>
  <si>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</si>
  <si>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</si>
  <si>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</si>
  <si>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</si>
  <si>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</si>
  <si>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</si>
  <si>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</si>
  <si>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</si>
  <si>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</si>
  <si>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</si>
  <si>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</si>
  <si>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</si>
  <si>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</si>
  <si>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</si>
  <si>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</si>
  <si>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</si>
  <si>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</si>
  <si>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</si>
  <si>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</si>
  <si>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</si>
  <si>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</si>
  <si>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</si>
  <si>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</si>
  <si>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</si>
  <si>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</si>
  <si>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</si>
  <si>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</si>
  <si>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</si>
  <si>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</si>
  <si>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</si>
  <si>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</si>
  <si>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</si>
  <si>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</si>
  <si>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</si>
  <si>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</si>
  <si>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</si>
  <si>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</si>
  <si>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</si>
  <si>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</si>
  <si>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</si>
  <si>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</si>
  <si>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</si>
  <si>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</si>
  <si>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</si>
  <si>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</si>
  <si>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</si>
  <si>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</si>
  <si>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</si>
  <si>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</si>
  <si>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</si>
  <si>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</si>
  <si>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</si>
  <si>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</si>
  <si>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</si>
  <si>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</si>
  <si>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</si>
  <si>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</si>
  <si>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</si>
  <si>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</si>
  <si>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</si>
  <si>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</si>
  <si>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</si>
  <si>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</si>
  <si>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</si>
  <si>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</si>
  <si>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</si>
  <si>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</si>
  <si>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</si>
  <si>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</si>
  <si>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</si>
  <si>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</si>
  <si>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</si>
  <si>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</si>
  <si>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</si>
  <si>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</si>
  <si>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</si>
  <si>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</si>
  <si>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</si>
  <si>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</si>
  <si>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</si>
  <si>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</si>
  <si>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</si>
  <si>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</si>
  <si>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</si>
  <si>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</si>
  <si>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</si>
  <si>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</si>
  <si>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</si>
  <si>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</si>
  <si>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</si>
  <si>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</si>
  <si>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</si>
  <si>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</si>
  <si>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</si>
  <si>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</si>
  <si>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</si>
  <si>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</si>
  <si>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</si>
  <si>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</si>
  <si>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</si>
  <si>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</si>
  <si>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</si>
  <si>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</si>
  <si>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</si>
  <si>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</si>
  <si>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</si>
  <si>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</si>
  <si>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</si>
  <si>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</si>
  <si>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</si>
  <si>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</si>
  <si>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</si>
  <si>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</si>
  <si>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</si>
  <si>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</si>
  <si>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</si>
  <si>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</si>
  <si>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</si>
  <si>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</si>
  <si>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</si>
  <si>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</si>
  <si>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</si>
  <si>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</si>
  <si>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</si>
  <si>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</si>
  <si>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</si>
  <si>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</si>
  <si>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</si>
  <si>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</si>
  <si>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</si>
  <si>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</si>
  <si>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</si>
  <si>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</si>
  <si>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</si>
  <si>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</si>
  <si>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</si>
  <si>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</si>
  <si>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</si>
  <si>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</si>
  <si>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</si>
  <si>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</si>
  <si>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</si>
  <si>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</si>
  <si>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</si>
  <si>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</si>
  <si>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</si>
  <si>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</si>
  <si>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</si>
  <si>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</si>
  <si>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</si>
  <si>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</si>
  <si>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</si>
  <si>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</si>
  <si>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</si>
  <si>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</si>
  <si>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</si>
  <si>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</si>
  <si>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</si>
  <si>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</si>
  <si>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</si>
  <si>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</si>
  <si>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</si>
  <si>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</si>
  <si>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</si>
  <si>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</si>
  <si>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</si>
  <si>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</si>
  <si>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</si>
  <si>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</si>
  <si>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</si>
  <si>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</si>
  <si>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</si>
  <si>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</si>
  <si>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</si>
  <si>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</si>
  <si>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</si>
  <si>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</si>
  <si>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</si>
  <si>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</si>
  <si>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</si>
  <si>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</si>
  <si>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</si>
  <si>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</si>
  <si>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</si>
  <si>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</si>
  <si>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</si>
  <si>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</si>
  <si>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</si>
  <si>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</si>
  <si>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</si>
  <si>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</si>
  <si>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</si>
  <si>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</si>
  <si>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</si>
  <si>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</si>
  <si>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</si>
  <si>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</si>
  <si>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</si>
  <si>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</si>
  <si>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</si>
  <si>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</si>
  <si>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</si>
  <si>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</si>
  <si>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</si>
  <si>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</si>
  <si>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</si>
  <si>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</si>
  <si>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</si>
  <si>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</si>
  <si>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</si>
  <si>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</si>
  <si>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</si>
  <si>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</si>
  <si>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</si>
  <si>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</si>
  <si>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</si>
  <si>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</si>
  <si>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</si>
  <si>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</si>
  <si>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</si>
  <si>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</si>
  <si>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</si>
  <si>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</si>
  <si>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</si>
  <si>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</si>
  <si>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</si>
  <si>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</si>
  <si>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</si>
  <si>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</si>
  <si>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</si>
  <si>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</si>
  <si>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</si>
  <si>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</si>
  <si>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</si>
  <si>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</si>
  <si>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</si>
  <si>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</si>
  <si>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</si>
  <si>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</si>
  <si>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</si>
  <si>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</si>
  <si>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</si>
  <si>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</si>
  <si>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</si>
  <si>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</si>
  <si>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</si>
  <si>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</si>
  <si>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</si>
  <si>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</si>
  <si>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</si>
  <si>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</si>
  <si>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</si>
  <si>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</si>
  <si>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</si>
  <si>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</si>
  <si>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</si>
  <si>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</si>
  <si>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</si>
  <si>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</si>
  <si>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</si>
  <si>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</si>
  <si>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</si>
  <si>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</si>
  <si>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</si>
  <si>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</si>
  <si>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</si>
  <si>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</si>
  <si>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</si>
  <si>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</si>
  <si>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</si>
  <si>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</si>
  <si>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</si>
  <si>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</si>
  <si>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</si>
  <si>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</si>
  <si>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</si>
  <si>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</si>
  <si>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</si>
  <si>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</si>
  <si>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</si>
  <si>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</si>
  <si>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</si>
  <si>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</si>
  <si>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</si>
  <si>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</si>
  <si>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</si>
  <si>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</si>
  <si>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</si>
  <si>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</si>
  <si>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</si>
  <si>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</si>
  <si>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</si>
  <si>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</si>
  <si>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</si>
  <si>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</si>
  <si>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</si>
  <si>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</si>
  <si>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</si>
  <si>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</si>
  <si>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</si>
  <si>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</si>
  <si>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</si>
  <si>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</si>
  <si>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</si>
  <si>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</si>
  <si>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</si>
  <si>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</si>
  <si>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</si>
  <si>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</si>
  <si>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</si>
  <si>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</si>
  <si>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</si>
  <si>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</si>
  <si>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</si>
  <si>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</si>
  <si>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</si>
  <si>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</si>
  <si>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</si>
  <si>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</si>
  <si>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</si>
  <si>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</si>
  <si>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</si>
  <si>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</si>
  <si>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</si>
  <si>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</si>
  <si>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</si>
  <si>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</si>
  <si>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</si>
  <si>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</si>
  <si>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</si>
  <si>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</si>
  <si>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</si>
  <si>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</si>
  <si>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</si>
  <si>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</si>
  <si>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</si>
  <si>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</si>
  <si>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</si>
  <si>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</si>
  <si>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</si>
  <si>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</si>
  <si>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</si>
  <si>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</si>
  <si>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</si>
  <si>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</si>
  <si>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</si>
  <si>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</si>
  <si>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</si>
  <si>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</si>
  <si>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</si>
  <si>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</si>
  <si>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</si>
  <si>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</si>
  <si>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</si>
  <si>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</si>
  <si>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</si>
  <si>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</si>
  <si>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</si>
  <si>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</si>
  <si>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</si>
  <si>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</si>
  <si>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</si>
  <si>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</si>
  <si>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</si>
  <si>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</si>
  <si>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</si>
  <si>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</si>
  <si>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</si>
  <si>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</si>
  <si>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</si>
  <si>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</si>
  <si>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</si>
  <si>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</si>
  <si>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</si>
  <si>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</si>
  <si>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</si>
  <si>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</si>
  <si>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</si>
  <si>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</si>
  <si>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</si>
  <si>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</si>
  <si>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</si>
  <si>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</si>
  <si>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</si>
  <si>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</si>
  <si>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</si>
  <si>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</si>
  <si>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</si>
  <si>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</si>
  <si>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</si>
  <si>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</si>
  <si>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</si>
  <si>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</si>
  <si>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</si>
  <si>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</si>
  <si>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</si>
  <si>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</si>
  <si>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</si>
  <si>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</si>
  <si>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</si>
  <si>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</si>
  <si>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</si>
  <si>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</si>
  <si>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</si>
  <si>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</si>
  <si>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</si>
  <si>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</si>
  <si>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</si>
  <si>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</si>
  <si>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</si>
  <si>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</si>
  <si>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</si>
  <si>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</si>
  <si>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</si>
  <si>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</si>
  <si>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</si>
  <si>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</si>
  <si>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</si>
  <si>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</si>
  <si>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</si>
  <si>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</si>
  <si>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</si>
  <si>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</si>
  <si>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</si>
  <si>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</si>
  <si>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</si>
  <si>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</si>
  <si>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</si>
  <si>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</si>
  <si>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</si>
  <si>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</si>
  <si>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</si>
  <si>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</si>
  <si>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</si>
  <si>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</si>
  <si>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</si>
  <si>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</si>
  <si>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</si>
  <si>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</si>
  <si>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</si>
  <si>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</si>
  <si>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</si>
  <si>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</si>
  <si>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</si>
  <si>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</si>
  <si>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</si>
  <si>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</si>
  <si>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</si>
  <si>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</si>
  <si>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</si>
  <si>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</si>
  <si>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</si>
  <si>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</si>
  <si>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</si>
  <si>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</si>
  <si>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</si>
  <si>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</si>
  <si>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</si>
  <si>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</si>
  <si>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</si>
  <si>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</si>
  <si>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</si>
  <si>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</si>
  <si>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</si>
  <si>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</si>
  <si>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</si>
  <si>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</si>
  <si>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</si>
  <si>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</si>
  <si>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</si>
  <si>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</si>
  <si>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</si>
  <si>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</si>
  <si>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</si>
  <si>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</si>
  <si>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</si>
  <si>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</si>
  <si>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</si>
  <si>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</si>
  <si>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</si>
  <si>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</si>
  <si>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</si>
  <si>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</si>
  <si>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</si>
  <si>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</si>
  <si>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</si>
  <si>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</si>
  <si>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</si>
  <si>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</si>
  <si>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</si>
  <si>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</si>
  <si>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</si>
  <si>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</si>
  <si>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</si>
  <si>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</si>
  <si>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</si>
  <si>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</si>
  <si>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</si>
  <si>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</si>
  <si>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</si>
  <si>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</si>
  <si>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</si>
  <si>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</si>
  <si>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</si>
  <si>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</si>
  <si>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</si>
  <si>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</si>
  <si>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</si>
  <si>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</si>
  <si>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</si>
  <si>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</si>
  <si>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</si>
  <si>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</si>
  <si>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</si>
  <si>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</si>
  <si>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</si>
  <si>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</si>
  <si>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</si>
  <si>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</si>
  <si>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</si>
  <si>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</si>
  <si>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</si>
  <si>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</si>
  <si>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</si>
  <si>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</si>
  <si>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</si>
  <si>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</si>
  <si>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</si>
  <si>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</si>
  <si>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</si>
  <si>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</si>
  <si>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</si>
  <si>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</si>
  <si>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</si>
  <si>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</si>
  <si>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</si>
  <si>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</si>
  <si>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</si>
  <si>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</si>
  <si>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</si>
  <si>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</si>
  <si>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</si>
  <si>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</si>
  <si>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</si>
  <si>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</si>
  <si>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</si>
  <si>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</si>
  <si>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</si>
  <si>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</si>
  <si>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</si>
  <si>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</si>
  <si>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</si>
  <si>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</si>
  <si>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</si>
  <si>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</si>
  <si>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</si>
  <si>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</si>
  <si>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</si>
  <si>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</si>
  <si>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</si>
  <si>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</si>
  <si>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</si>
  <si>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</si>
  <si>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</si>
  <si>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</si>
  <si>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</si>
  <si>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</si>
  <si>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</si>
  <si>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</si>
  <si>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</si>
  <si>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</si>
  <si>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</si>
  <si>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</si>
  <si>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</si>
  <si>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</si>
  <si>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</si>
  <si>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</si>
  <si>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</si>
  <si>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</si>
  <si>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</si>
  <si>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</si>
  <si>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</si>
  <si>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</si>
  <si>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</si>
  <si>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</si>
  <si>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</si>
  <si>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</si>
  <si>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</si>
  <si>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</si>
  <si>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</si>
  <si>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</si>
  <si>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</si>
  <si>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</si>
  <si>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</si>
  <si>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</si>
  <si>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</si>
  <si>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</si>
  <si>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</si>
  <si>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</si>
  <si>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</si>
  <si>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</si>
  <si>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</si>
  <si>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</si>
  <si>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</si>
  <si>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</si>
  <si>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</si>
  <si>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</si>
  <si>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</si>
  <si>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</si>
  <si>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</si>
  <si>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</si>
  <si>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</si>
  <si>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</si>
  <si>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</si>
  <si>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</si>
  <si>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</si>
  <si>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</si>
  <si>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</si>
  <si>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</si>
  <si>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</si>
  <si>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</si>
  <si>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</si>
  <si>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</si>
  <si>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</si>
  <si>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</si>
  <si>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</si>
  <si>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</si>
  <si>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</si>
  <si>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</si>
  <si>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</si>
  <si>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</si>
  <si>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</si>
  <si>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</si>
  <si>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</si>
  <si>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</si>
  <si>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</si>
  <si>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</si>
  <si>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</si>
  <si>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</si>
  <si>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</si>
  <si>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</si>
  <si>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</si>
  <si>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</si>
  <si>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</si>
  <si>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</si>
  <si>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</si>
  <si>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</si>
  <si>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</si>
  <si>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</si>
  <si>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</si>
  <si>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</si>
  <si>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</si>
  <si>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</si>
  <si>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</si>
  <si>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</si>
  <si>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</si>
  <si>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</si>
  <si>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</si>
  <si>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</si>
  <si>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</si>
  <si>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</si>
  <si>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</si>
  <si>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</si>
  <si>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</si>
  <si>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</si>
  <si>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</si>
  <si>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</si>
  <si>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</si>
  <si>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</si>
  <si>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</si>
  <si>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</si>
  <si>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</si>
  <si>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</si>
  <si>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</si>
  <si>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</si>
  <si>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</si>
  <si>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</si>
  <si>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</si>
  <si>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</si>
  <si>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</si>
  <si>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</si>
  <si>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</si>
  <si>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</si>
  <si>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</si>
  <si>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</si>
  <si>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</si>
  <si>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</si>
  <si>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</si>
  <si>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</si>
  <si>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</si>
  <si>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</si>
  <si>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</si>
  <si>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</si>
  <si>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</si>
  <si>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</si>
  <si>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</si>
  <si>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</si>
  <si>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</si>
  <si>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</si>
  <si>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</si>
  <si>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</si>
  <si>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</si>
  <si>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</si>
  <si>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</si>
  <si>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</si>
  <si>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</si>
  <si>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</si>
  <si>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</si>
  <si>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</si>
  <si>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</si>
  <si>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</si>
  <si>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</si>
  <si>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</si>
  <si>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</si>
  <si>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</si>
  <si>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</si>
  <si>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</si>
  <si>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</si>
  <si>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</si>
  <si>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</si>
  <si>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</si>
  <si>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</si>
  <si>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</si>
  <si>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</si>
  <si>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</si>
  <si>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</si>
  <si>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</si>
  <si>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</si>
  <si>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</si>
  <si>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</si>
  <si>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</si>
  <si>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</si>
  <si>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</si>
  <si>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</si>
  <si>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</si>
  <si>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</si>
  <si>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</si>
  <si>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</si>
  <si>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</si>
  <si>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</si>
  <si>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</si>
  <si>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</si>
  <si>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</si>
  <si>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</si>
  <si>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</si>
  <si>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</si>
  <si>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</si>
  <si>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</si>
  <si>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</si>
  <si>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</si>
  <si>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</si>
  <si>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</si>
  <si>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</si>
  <si>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</si>
  <si>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</si>
  <si>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</si>
  <si>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</si>
  <si>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</si>
  <si>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</si>
  <si>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</si>
  <si>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</si>
  <si>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</si>
  <si>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</si>
  <si>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</si>
  <si>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</si>
  <si>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</si>
  <si>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</si>
  <si>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</si>
  <si>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</si>
  <si>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</si>
  <si>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</si>
  <si>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</si>
  <si>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</si>
  <si>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</si>
  <si>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</si>
  <si>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</si>
  <si>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</si>
  <si>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</si>
  <si>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</si>
  <si>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</si>
  <si>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</si>
  <si>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</si>
  <si>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</si>
  <si>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</si>
  <si>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</si>
  <si>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</si>
  <si>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</si>
  <si>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</si>
  <si>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</si>
  <si>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</si>
  <si>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</si>
  <si>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</si>
  <si>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</si>
  <si>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</si>
  <si>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</si>
  <si>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</si>
  <si>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</si>
  <si>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</si>
  <si>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</si>
  <si>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</si>
  <si>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</si>
  <si>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</si>
  <si>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</si>
  <si>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</si>
  <si>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</si>
  <si>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</si>
  <si>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</si>
  <si>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</si>
  <si>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</si>
  <si>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</si>
  <si>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</si>
  <si>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</si>
  <si>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</si>
  <si>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</si>
  <si>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</si>
  <si>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</si>
  <si>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</si>
  <si>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</si>
  <si>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</si>
  <si>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</si>
  <si>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</si>
  <si>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</si>
  <si>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</si>
  <si>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</si>
  <si>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</si>
  <si>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</si>
  <si>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</si>
  <si>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</si>
  <si>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</si>
  <si>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</si>
  <si>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</si>
  <si>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</si>
  <si>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</si>
  <si>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</si>
  <si>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</si>
  <si>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</si>
  <si>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</si>
  <si>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</si>
  <si>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</si>
  <si>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</si>
  <si>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</si>
  <si>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</si>
  <si>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</si>
  <si>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</si>
  <si>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</si>
  <si>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</si>
  <si>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</si>
  <si>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</si>
  <si>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</si>
  <si>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</si>
  <si>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</si>
  <si>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</si>
  <si>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</si>
  <si>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</si>
  <si>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</si>
  <si>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</si>
  <si>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</si>
  <si>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</si>
  <si>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</si>
  <si>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</si>
  <si>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</si>
  <si>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</si>
  <si>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</si>
  <si>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</si>
  <si>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</si>
  <si>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</si>
  <si>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</si>
  <si>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</si>
  <si>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</si>
  <si>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</si>
  <si>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</si>
  <si>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</si>
  <si>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</si>
  <si>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</si>
  <si>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</si>
  <si>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</si>
  <si>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</si>
  <si>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</si>
  <si>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</si>
  <si>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</si>
  <si>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</si>
  <si>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</si>
  <si>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</si>
  <si>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</si>
  <si>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</si>
  <si>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</si>
  <si>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</si>
  <si>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</si>
  <si>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</si>
  <si>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</si>
  <si>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</si>
  <si>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</si>
  <si>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</si>
  <si>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</si>
  <si>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</si>
  <si>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</si>
  <si>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</si>
  <si>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</si>
  <si>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</si>
  <si>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</si>
  <si>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</si>
  <si>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</si>
  <si>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</si>
  <si>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</si>
  <si>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</si>
  <si>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</si>
  <si>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</si>
  <si>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</si>
  <si>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</si>
  <si>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</si>
  <si>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</si>
  <si>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</si>
  <si>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</si>
  <si>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</si>
  <si>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</si>
  <si>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</si>
  <si>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</si>
  <si>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</si>
  <si>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</si>
  <si>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</si>
  <si>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</si>
  <si>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</si>
  <si>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</si>
  <si>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</si>
  <si>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</si>
  <si>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</si>
  <si>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</si>
  <si>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</si>
  <si>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</si>
  <si>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</si>
  <si>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</si>
  <si>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</si>
  <si>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</si>
  <si>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</si>
  <si>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</si>
  <si>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</si>
  <si>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</si>
  <si>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</si>
  <si>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</si>
  <si>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</si>
  <si>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</si>
  <si>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</si>
  <si>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</si>
  <si>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</si>
  <si>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</si>
  <si>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</si>
  <si>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</si>
  <si>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</si>
  <si>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</si>
  <si>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</si>
  <si>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</si>
  <si>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</si>
  <si>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</si>
  <si>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</si>
  <si>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</si>
  <si>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</si>
  <si>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</si>
  <si>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</si>
  <si>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</si>
  <si>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</si>
  <si>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</si>
  <si>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</si>
  <si>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</si>
  <si>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</si>
  <si>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</si>
  <si>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</si>
  <si>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</si>
  <si>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</si>
  <si>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</si>
  <si>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</si>
  <si>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</si>
  <si>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</si>
  <si>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</si>
  <si>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</si>
  <si>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</si>
  <si>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</si>
  <si>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</si>
  <si>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</si>
  <si>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</si>
  <si>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</si>
  <si>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</si>
  <si>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</si>
  <si>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</si>
  <si>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</si>
  <si>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</si>
  <si>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</si>
  <si>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</si>
  <si>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</si>
  <si>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</si>
  <si>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</si>
  <si>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</si>
  <si>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</si>
  <si>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</si>
  <si>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</si>
  <si>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</si>
  <si>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</si>
  <si>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</si>
  <si>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</si>
  <si>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</si>
  <si>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</si>
  <si>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</si>
  <si>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</si>
  <si>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</si>
  <si>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</si>
  <si>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</si>
  <si>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</si>
  <si>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</si>
  <si>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</si>
  <si>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</si>
  <si>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</si>
  <si>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</si>
  <si>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</si>
  <si>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</si>
  <si>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</si>
  <si>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</si>
  <si>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</si>
  <si>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</si>
  <si>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</si>
  <si>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</si>
  <si>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</si>
  <si>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</si>
  <si>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</si>
  <si>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</si>
  <si>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</si>
  <si>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</si>
  <si>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</si>
  <si>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</si>
  <si>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</si>
  <si>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</si>
  <si>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</si>
  <si>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</si>
  <si>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</si>
  <si>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</si>
  <si>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</si>
  <si>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</si>
  <si>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</si>
  <si>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</si>
  <si>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</si>
  <si>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</si>
  <si>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</si>
  <si>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</si>
  <si>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</si>
  <si>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</si>
  <si>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</si>
  <si>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</si>
  <si>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</si>
  <si>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</si>
  <si>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</si>
  <si>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</si>
  <si>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</si>
  <si>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</si>
  <si>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</si>
  <si>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</si>
  <si>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</si>
  <si>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</si>
  <si>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</si>
  <si>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</si>
  <si>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</si>
  <si>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</si>
  <si>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</si>
  <si>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</si>
  <si>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</si>
  <si>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</si>
  <si>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</si>
  <si>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</si>
  <si>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</si>
  <si>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</si>
  <si>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</si>
  <si>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</si>
  <si>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</si>
  <si>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</si>
  <si>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</si>
  <si>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</si>
  <si>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</si>
  <si>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</si>
  <si>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</si>
  <si>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</si>
  <si>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</si>
  <si>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</si>
  <si>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</si>
  <si>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</si>
  <si>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</si>
  <si>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</si>
  <si>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</si>
  <si>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</si>
  <si>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</si>
  <si>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</si>
  <si>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</si>
  <si>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</si>
  <si>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</si>
  <si>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</si>
  <si>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</si>
  <si>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</si>
  <si>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</si>
  <si>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</si>
  <si>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</si>
  <si>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</si>
  <si>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</si>
  <si>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</si>
  <si>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</si>
  <si>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</si>
  <si>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</si>
  <si>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</si>
  <si>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</si>
  <si>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</si>
  <si>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</si>
  <si>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</si>
  <si>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</si>
  <si>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</si>
  <si>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</si>
  <si>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</si>
  <si>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</si>
  <si>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</si>
  <si>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</si>
  <si>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</si>
  <si>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</si>
  <si>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</si>
  <si>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</si>
  <si>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</si>
  <si>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</si>
  <si>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</si>
  <si>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</si>
  <si>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</si>
  <si>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</si>
  <si>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</si>
  <si>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</si>
  <si>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</si>
  <si>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</si>
  <si>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</si>
  <si>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</si>
  <si>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</si>
  <si>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</si>
  <si>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</si>
  <si>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</si>
  <si>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</si>
  <si>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</si>
  <si>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</si>
  <si>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</si>
  <si>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</si>
  <si>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</si>
  <si>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</si>
  <si>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</si>
  <si>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</si>
  <si>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</si>
  <si>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</si>
  <si>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</si>
  <si>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</si>
  <si>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</si>
  <si>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</si>
  <si>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</si>
  <si>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</si>
  <si>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</si>
  <si>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</si>
  <si>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</si>
  <si>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</si>
  <si>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</si>
  <si>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</si>
  <si>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</si>
  <si>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</si>
  <si>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</si>
  <si>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</si>
  <si>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</si>
  <si>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</si>
  <si>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</si>
  <si>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</si>
  <si>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</si>
  <si>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</si>
  <si>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</si>
  <si>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</si>
  <si>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</si>
  <si>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</si>
  <si>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</si>
  <si>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</si>
  <si>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</si>
  <si>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</si>
  <si>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</si>
  <si>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</si>
  <si>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</si>
  <si>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</si>
  <si>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</si>
  <si>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</si>
  <si>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</si>
  <si>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</si>
  <si>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</si>
  <si>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</si>
  <si>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</si>
  <si>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</si>
  <si>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</si>
  <si>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</si>
  <si>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</si>
  <si>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</si>
  <si>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</si>
  <si>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</si>
  <si>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</si>
  <si>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</si>
  <si>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</si>
  <si>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</si>
  <si>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</si>
  <si>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</si>
  <si>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</si>
  <si>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</si>
  <si>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</si>
  <si>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</si>
  <si>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</si>
  <si>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</si>
  <si>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</si>
  <si>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</si>
  <si>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</si>
  <si>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</si>
  <si>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</si>
  <si>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</si>
  <si>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</si>
  <si>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</si>
  <si>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</si>
  <si>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</si>
  <si>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</si>
  <si>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</si>
  <si>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</si>
  <si>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</si>
  <si>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</si>
  <si>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</si>
  <si>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</si>
  <si>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</si>
  <si>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</si>
  <si>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</si>
  <si>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</si>
  <si>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</si>
  <si>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</si>
  <si>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</si>
  <si>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</si>
  <si>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</si>
  <si>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</si>
  <si>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</si>
  <si>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</si>
  <si>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</si>
  <si>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</si>
  <si>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</si>
  <si>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</si>
  <si>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</si>
  <si>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</si>
  <si>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</si>
  <si>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</si>
  <si>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</si>
  <si>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</si>
  <si>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</si>
  <si>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</si>
  <si>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</si>
  <si>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</si>
  <si>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</si>
  <si>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</si>
  <si>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</si>
  <si>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</si>
  <si>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</si>
  <si>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</si>
  <si>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</si>
  <si>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</si>
  <si>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</si>
  <si>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</si>
  <si>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</si>
  <si>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</si>
  <si>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</si>
  <si>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</si>
  <si>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</si>
  <si>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</si>
  <si>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</si>
  <si>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</si>
  <si>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</si>
  <si>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</si>
  <si>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</si>
  <si>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</si>
  <si>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</si>
  <si>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</si>
  <si>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</si>
  <si>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</si>
  <si>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</si>
  <si>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</si>
  <si>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</si>
  <si>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</si>
  <si>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</si>
  <si>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</si>
  <si>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</si>
  <si>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</si>
  <si>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</si>
  <si>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</si>
  <si>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</si>
  <si>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</si>
  <si>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</si>
  <si>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</si>
  <si>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</si>
  <si>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</si>
  <si>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</si>
  <si>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</si>
  <si>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</si>
  <si>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</si>
  <si>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</si>
  <si>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</si>
  <si>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</si>
  <si>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</si>
  <si>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</si>
  <si>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</si>
  <si>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</si>
  <si>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</si>
  <si>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</si>
  <si>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</si>
  <si>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</si>
  <si>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</si>
  <si>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</si>
  <si>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</si>
  <si>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</si>
  <si>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</si>
  <si>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</si>
  <si>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</si>
  <si>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</si>
  <si>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</si>
  <si>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</si>
  <si>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</si>
  <si>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</si>
  <si>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</si>
  <si>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</si>
  <si>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</si>
  <si>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</si>
  <si>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</si>
  <si>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</si>
  <si>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</si>
  <si>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</si>
  <si>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</si>
  <si>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</si>
  <si>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</si>
  <si>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</si>
  <si>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</si>
  <si>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</si>
  <si>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</si>
  <si>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</si>
  <si>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</si>
  <si>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</si>
  <si>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</si>
  <si>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</si>
  <si>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</si>
  <si>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</si>
  <si>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</si>
  <si>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</si>
  <si>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</si>
  <si>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</si>
  <si>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</si>
  <si>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</si>
  <si>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</si>
  <si>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</si>
  <si>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</si>
  <si>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</si>
  <si>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</si>
  <si>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</si>
  <si>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</si>
  <si>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</si>
  <si>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</si>
  <si>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</si>
  <si>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</si>
  <si>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</si>
  <si>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</si>
  <si>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</si>
  <si>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</si>
  <si>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</si>
  <si>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</si>
  <si>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</si>
  <si>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</si>
  <si>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</si>
  <si>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</si>
  <si>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</si>
  <si>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</si>
  <si>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</si>
  <si>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</si>
  <si>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</si>
  <si>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</si>
  <si>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</si>
  <si>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</si>
  <si>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</si>
  <si>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</si>
  <si>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</si>
  <si>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</si>
  <si>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</si>
  <si>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</si>
  <si>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</si>
  <si>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</si>
  <si>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</si>
  <si>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</si>
  <si>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</si>
  <si>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</si>
  <si>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</si>
  <si>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</si>
  <si>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</si>
  <si>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</si>
  <si>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</si>
  <si>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</si>
  <si>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</si>
  <si>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</si>
  <si>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</si>
  <si>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</si>
  <si>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</si>
  <si>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</si>
  <si>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</si>
  <si>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</si>
  <si>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</si>
  <si>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</si>
  <si>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</si>
  <si>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</si>
  <si>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</si>
  <si>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</si>
  <si>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</si>
  <si>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</si>
  <si>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</si>
  <si>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</si>
  <si>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</si>
  <si>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</si>
  <si>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</si>
  <si>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</si>
  <si>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</si>
  <si>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</si>
  <si>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</si>
  <si>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</si>
  <si>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</si>
  <si>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</si>
  <si>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</si>
  <si>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</si>
  <si>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</si>
  <si>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</si>
  <si>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</si>
  <si>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</si>
  <si>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</si>
  <si>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</si>
  <si>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</si>
  <si>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</si>
  <si>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</si>
  <si>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</si>
  <si>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</si>
  <si>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</si>
  <si>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</si>
  <si>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</si>
  <si>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</si>
  <si>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</si>
  <si>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</si>
  <si>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</si>
  <si>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</si>
  <si>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</si>
  <si>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</si>
  <si>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</si>
  <si>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</si>
  <si>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</si>
  <si>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</si>
  <si>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</si>
  <si>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</si>
  <si>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</si>
  <si>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</si>
  <si>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</si>
  <si>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</si>
  <si>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</si>
  <si>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</si>
  <si>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</si>
  <si>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</si>
  <si>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</si>
  <si>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</si>
  <si>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</si>
  <si>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</si>
  <si>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</si>
  <si>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</si>
  <si>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</si>
  <si>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</si>
  <si>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</si>
  <si>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</si>
  <si>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</si>
  <si>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</si>
  <si>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</si>
  <si>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</si>
  <si>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</si>
  <si>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</si>
  <si>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</si>
  <si>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</si>
  <si>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</si>
  <si>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</si>
  <si>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</si>
  <si>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</si>
  <si>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</si>
  <si>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</si>
  <si>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</si>
  <si>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</si>
  <si>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</si>
  <si>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</si>
  <si>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</si>
  <si>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</si>
  <si>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</si>
  <si>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</si>
  <si>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</si>
  <si>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</si>
  <si>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</si>
  <si>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</si>
  <si>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</si>
  <si>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</si>
  <si>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</si>
  <si>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</si>
  <si>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</si>
  <si>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</si>
  <si>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</si>
  <si>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</si>
  <si>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</si>
  <si>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</si>
  <si>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</si>
  <si>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</si>
  <si>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</si>
  <si>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</si>
  <si>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</si>
  <si>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</si>
  <si>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</si>
  <si>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</si>
  <si>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</si>
  <si>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</si>
  <si>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</si>
  <si>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</si>
  <si>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</si>
  <si>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</si>
  <si>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</si>
  <si>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</si>
  <si>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</si>
  <si>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</si>
  <si>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</si>
  <si>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</si>
  <si>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</si>
  <si>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</si>
  <si>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</si>
  <si>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</si>
  <si>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</si>
  <si>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</si>
  <si>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</si>
  <si>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</si>
  <si>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</si>
  <si>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</si>
  <si>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</si>
  <si>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</si>
  <si>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</si>
  <si>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</si>
  <si>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</si>
  <si>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</si>
  <si>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</si>
  <si>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</si>
  <si>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</si>
  <si>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</si>
  <si>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</si>
  <si>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</si>
  <si>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</si>
  <si>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</si>
  <si>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</si>
  <si>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</si>
  <si>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</si>
  <si>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</si>
  <si>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</si>
  <si>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</si>
  <si>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</si>
  <si>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</si>
  <si>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</si>
  <si>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</si>
  <si>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</si>
  <si>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</si>
  <si>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</si>
  <si>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</si>
  <si>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</si>
  <si>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</si>
  <si>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</si>
  <si>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</si>
  <si>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</si>
  <si>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</si>
  <si>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</si>
  <si>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</si>
  <si>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</si>
  <si>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</si>
  <si>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</si>
  <si>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</si>
  <si>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</si>
  <si>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</si>
  <si>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</si>
  <si>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</si>
  <si>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</si>
  <si>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</si>
  <si>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</si>
  <si>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</si>
  <si>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</si>
  <si>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</si>
  <si>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</si>
  <si>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</si>
  <si>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</si>
  <si>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</si>
  <si>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</si>
  <si>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</si>
  <si>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</si>
  <si>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</si>
  <si>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</si>
  <si>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</si>
  <si>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</si>
  <si>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</si>
  <si>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</si>
  <si>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</si>
  <si>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</si>
  <si>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</si>
  <si>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</si>
  <si>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</si>
  <si>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</si>
  <si>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</si>
  <si>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</si>
  <si>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</si>
  <si>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</si>
  <si>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</si>
  <si>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</si>
  <si>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</si>
  <si>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</si>
  <si>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</si>
  <si>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</si>
  <si>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</si>
  <si>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</si>
  <si>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</si>
  <si>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</si>
  <si>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</si>
  <si>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</si>
  <si>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</si>
  <si>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</si>
  <si>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</si>
  <si>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</si>
  <si>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</si>
  <si>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</si>
  <si>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</si>
  <si>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</si>
  <si>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</si>
  <si>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</si>
  <si>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</si>
  <si>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</si>
  <si>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</si>
  <si>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</si>
  <si>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</si>
  <si>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</si>
  <si>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</si>
  <si>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</si>
  <si>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</si>
  <si>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</si>
  <si>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</si>
  <si>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</si>
  <si>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</si>
  <si>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</si>
  <si>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</si>
  <si>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</si>
  <si>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</si>
  <si>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</si>
  <si>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</si>
  <si>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</si>
  <si>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</si>
  <si>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</si>
  <si>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</si>
  <si>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</si>
  <si>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</si>
  <si>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</si>
  <si>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</si>
  <si>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</si>
  <si>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</si>
  <si>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</si>
  <si>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</si>
  <si>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</si>
  <si>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</si>
  <si>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</si>
  <si>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</si>
  <si>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</si>
  <si>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</si>
  <si>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</si>
  <si>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</si>
  <si>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</si>
  <si>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</si>
  <si>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</si>
  <si>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</si>
  <si>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</si>
  <si>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</si>
  <si>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</si>
  <si>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</si>
  <si>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</si>
  <si>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</si>
  <si>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</si>
  <si>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</si>
  <si>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</si>
  <si>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</si>
  <si>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</si>
  <si>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</si>
  <si>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</si>
  <si>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</si>
  <si>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</si>
  <si>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</si>
  <si>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</si>
  <si>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</si>
  <si>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</si>
  <si>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</si>
  <si>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</si>
  <si>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</si>
  <si>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</si>
  <si>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</si>
  <si>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</si>
  <si>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</si>
  <si>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</si>
  <si>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</si>
  <si>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</si>
  <si>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</si>
  <si>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</si>
  <si>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</si>
  <si>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</si>
  <si>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</si>
  <si>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</si>
  <si>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</si>
  <si>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</si>
  <si>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</si>
  <si>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</si>
  <si>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</si>
  <si>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</si>
  <si>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</si>
  <si>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</si>
  <si>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</si>
  <si>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</si>
  <si>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</si>
  <si>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</si>
  <si>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</si>
  <si>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</si>
  <si>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</si>
  <si>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</si>
  <si>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</si>
  <si>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</si>
  <si>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</si>
  <si>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</si>
  <si>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</si>
  <si>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</si>
  <si>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</si>
  <si>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</si>
  <si>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</si>
  <si>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</si>
  <si>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</si>
  <si>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</si>
  <si>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</si>
  <si>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</si>
  <si>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</si>
  <si>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</si>
  <si>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</si>
  <si>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</si>
  <si>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</si>
  <si>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</si>
  <si>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</si>
  <si>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</si>
  <si>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</si>
  <si>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</si>
  <si>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</si>
  <si>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</si>
  <si>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</si>
  <si>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</si>
  <si>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</si>
  <si>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</si>
  <si>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</si>
  <si>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</si>
  <si>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</si>
  <si>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</si>
  <si>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</si>
  <si>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</si>
  <si>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</si>
  <si>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</si>
  <si>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</si>
  <si>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</si>
  <si>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</si>
  <si>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</si>
  <si>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</si>
  <si>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</si>
  <si>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</si>
  <si>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</si>
  <si>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</si>
  <si>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</si>
  <si>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</si>
  <si>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</si>
  <si>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</si>
  <si>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</si>
  <si>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</si>
  <si>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</si>
  <si>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</si>
  <si>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</si>
  <si>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</si>
  <si>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</si>
  <si>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</si>
  <si>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</si>
  <si>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</si>
  <si>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</si>
  <si>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</si>
  <si>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</si>
  <si>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</si>
  <si>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</si>
  <si>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</si>
  <si>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</si>
  <si>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</si>
  <si>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</si>
  <si>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</si>
  <si>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</si>
  <si>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</si>
  <si>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</si>
  <si>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</si>
  <si>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</si>
  <si>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</si>
  <si>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</si>
  <si>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</si>
  <si>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</si>
  <si>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</si>
  <si>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</si>
  <si>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</si>
  <si>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</si>
  <si>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</si>
  <si>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</si>
  <si>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</si>
  <si>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</si>
  <si>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</si>
  <si>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</si>
  <si>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</si>
  <si>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</si>
  <si>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</si>
  <si>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</si>
  <si>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</si>
  <si>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</si>
  <si>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</si>
  <si>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</si>
  <si>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</si>
  <si>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</si>
  <si>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</si>
  <si>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</si>
  <si>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</si>
  <si>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</si>
  <si>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</si>
  <si>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</si>
  <si>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</si>
  <si>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</si>
  <si>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</si>
  <si>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</si>
  <si>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</si>
  <si>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</si>
  <si>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</si>
  <si>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</si>
  <si>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</si>
  <si>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</si>
  <si>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</si>
  <si>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</si>
  <si>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</si>
  <si>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</si>
  <si>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</si>
  <si>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</si>
  <si>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</si>
  <si>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</si>
  <si>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</si>
  <si>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</si>
  <si>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</si>
  <si>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</si>
  <si>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</si>
  <si>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</si>
  <si>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</si>
  <si>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</si>
  <si>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</si>
  <si>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</si>
  <si>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</si>
  <si>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</si>
  <si>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</si>
  <si>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</si>
  <si>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</si>
  <si>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</si>
  <si>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</si>
  <si>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</si>
  <si>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</si>
  <si>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</si>
  <si>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</si>
  <si>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</si>
  <si>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</si>
  <si>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</si>
  <si>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</si>
  <si>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</si>
  <si>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</si>
  <si>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</si>
  <si>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</si>
  <si>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</si>
  <si>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</si>
  <si>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</si>
  <si>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</si>
  <si>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</si>
  <si>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</si>
  <si>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</si>
  <si>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</si>
  <si>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</si>
  <si>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</si>
  <si>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</si>
  <si>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</si>
  <si>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</si>
  <si>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</si>
  <si>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</si>
  <si>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</si>
  <si>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</si>
  <si>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</si>
  <si>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</si>
  <si>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</si>
  <si>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</si>
  <si>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</si>
  <si>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</si>
  <si>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</si>
  <si>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</si>
  <si>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</si>
  <si>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</si>
  <si>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</si>
  <si>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</si>
  <si>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</si>
  <si>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</si>
  <si>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</si>
  <si>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</si>
  <si>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</si>
  <si>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</si>
  <si>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</si>
  <si>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</si>
  <si>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</si>
  <si>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</si>
  <si>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</si>
  <si>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</si>
  <si>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</si>
  <si>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</si>
  <si>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</si>
  <si>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</si>
  <si>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</si>
  <si>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</si>
  <si>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</si>
  <si>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</si>
  <si>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</si>
  <si>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</si>
  <si>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</si>
  <si>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</si>
  <si>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</si>
  <si>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</si>
  <si>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</si>
  <si>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</si>
  <si>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</si>
  <si>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</si>
  <si>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</si>
  <si>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</si>
  <si>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</si>
  <si>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</si>
  <si>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</si>
  <si>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</si>
  <si>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</si>
  <si>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</si>
  <si>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</si>
  <si>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</si>
  <si>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</si>
  <si>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</si>
  <si>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</si>
  <si>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</si>
  <si>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</si>
  <si>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</si>
  <si>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</si>
  <si>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</si>
  <si>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</si>
  <si>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</si>
  <si>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</si>
  <si>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</si>
  <si>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</si>
  <si>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</si>
  <si>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</si>
  <si>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</si>
  <si>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</si>
  <si>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</si>
  <si>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</si>
  <si>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</si>
  <si>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</si>
  <si>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</si>
  <si>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</si>
  <si>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</si>
  <si>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</si>
  <si>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</si>
  <si>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</si>
  <si>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</si>
  <si>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</si>
  <si>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</si>
  <si>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</si>
  <si>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</si>
  <si>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</si>
  <si>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</si>
  <si>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</si>
  <si>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</si>
  <si>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</si>
  <si>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</si>
  <si>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</si>
  <si>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</si>
  <si>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</si>
  <si>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</si>
  <si>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</si>
  <si>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</si>
  <si>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</si>
  <si>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</si>
  <si>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</si>
  <si>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</si>
  <si>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</si>
  <si>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</si>
  <si>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</si>
  <si>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</si>
  <si>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</si>
  <si>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</si>
  <si>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</si>
  <si>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</si>
  <si>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</si>
  <si>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</si>
  <si>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</si>
  <si>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</si>
  <si>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</si>
  <si>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</si>
  <si>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</si>
  <si>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</si>
  <si>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</si>
  <si>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</si>
  <si>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</si>
  <si>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</si>
  <si>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</si>
  <si>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</si>
  <si>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</si>
  <si>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</si>
  <si>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</si>
  <si>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</si>
  <si>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</si>
  <si>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</si>
  <si>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</si>
  <si>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</si>
  <si>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</si>
  <si>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</si>
  <si>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</si>
  <si>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</si>
  <si>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</si>
  <si>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</si>
  <si>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</si>
  <si>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</si>
  <si>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</si>
  <si>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</si>
  <si>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</si>
  <si>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</si>
  <si>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</si>
  <si>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</si>
  <si>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</si>
  <si>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</si>
  <si>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</si>
  <si>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</si>
  <si>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</si>
  <si>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</si>
  <si>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</si>
  <si>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</si>
  <si>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</si>
  <si>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</si>
  <si>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</si>
  <si>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</si>
  <si>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</si>
  <si>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</si>
  <si>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</si>
  <si>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</si>
  <si>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</si>
  <si>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</si>
  <si>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</si>
  <si>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</si>
  <si>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</si>
  <si>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</si>
  <si>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</si>
  <si>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</si>
  <si>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</si>
  <si>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</si>
  <si>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</si>
  <si>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</si>
  <si>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</si>
  <si>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</si>
  <si>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</si>
  <si>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</si>
  <si>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</si>
  <si>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</si>
  <si>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</si>
  <si>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</si>
  <si>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</si>
  <si>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</si>
  <si>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</si>
  <si>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</si>
  <si>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</si>
  <si>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</si>
  <si>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</si>
  <si>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</si>
  <si>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</si>
  <si>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</si>
  <si>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</si>
  <si>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</si>
  <si>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</si>
  <si>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</si>
  <si>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</si>
  <si>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</si>
  <si>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</si>
  <si>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</si>
  <si>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</si>
  <si>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</si>
  <si>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</si>
  <si>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</si>
  <si>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</si>
  <si>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</si>
  <si>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</si>
  <si>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</si>
  <si>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</si>
  <si>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</si>
  <si>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</si>
  <si>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</si>
  <si>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</si>
  <si>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</si>
  <si>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</si>
  <si>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</si>
  <si>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</si>
  <si>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</si>
  <si>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</si>
  <si>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</si>
  <si>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</si>
  <si>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</si>
  <si>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</si>
  <si>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</si>
  <si>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</si>
  <si>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</si>
  <si>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</si>
  <si>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</si>
  <si>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</si>
  <si>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</si>
  <si>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</si>
  <si>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</si>
  <si>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</si>
  <si>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</si>
  <si>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</si>
  <si>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</si>
  <si>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</si>
  <si>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</si>
  <si>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</si>
  <si>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</si>
  <si>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</si>
  <si>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</si>
  <si>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</si>
  <si>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</si>
  <si>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</si>
  <si>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</si>
  <si>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</si>
  <si>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</si>
  <si>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</si>
  <si>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</si>
  <si>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</si>
  <si>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</si>
  <si>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</si>
  <si>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</si>
  <si>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</si>
  <si>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</si>
  <si>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</si>
  <si>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</si>
  <si>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</si>
  <si>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</si>
  <si>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</si>
  <si>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</si>
  <si>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</si>
  <si>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</si>
  <si>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</si>
  <si>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</si>
  <si>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</si>
  <si>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</si>
  <si>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</si>
  <si>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</si>
  <si>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</si>
  <si>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</si>
  <si>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</si>
  <si>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</si>
  <si>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</si>
  <si>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</si>
  <si>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</si>
  <si>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</si>
  <si>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</si>
  <si>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</si>
  <si>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</si>
  <si>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</si>
  <si>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</si>
  <si>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</si>
  <si>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</si>
  <si>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</si>
  <si>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</si>
  <si>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</si>
  <si>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</si>
  <si>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</si>
  <si>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</si>
  <si>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</si>
  <si>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</si>
  <si>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</si>
  <si>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</si>
  <si>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</si>
  <si>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</si>
  <si>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</si>
  <si>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</si>
  <si>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</si>
  <si>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</si>
  <si>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</si>
  <si>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</si>
  <si>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</si>
  <si>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</si>
  <si>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</si>
  <si>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</si>
  <si>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</si>
  <si>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</si>
  <si>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</si>
  <si>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</si>
  <si>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</si>
  <si>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</si>
  <si>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</si>
  <si>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</si>
  <si>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</si>
  <si>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</si>
  <si>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</si>
  <si>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</si>
  <si>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</si>
  <si>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</si>
  <si>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</si>
  <si>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</si>
  <si>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</si>
  <si>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</si>
  <si>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</si>
  <si>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</si>
  <si>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</si>
  <si>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</si>
  <si>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</si>
  <si>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</si>
  <si>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</si>
  <si>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</si>
  <si>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</si>
  <si>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</si>
  <si>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</si>
  <si>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</si>
  <si>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</si>
  <si>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</si>
  <si>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</si>
  <si>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</si>
  <si>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</si>
  <si>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</si>
  <si>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</si>
  <si>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</si>
  <si>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</si>
  <si>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</si>
  <si>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</si>
  <si>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</si>
  <si>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</si>
  <si>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</si>
  <si>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</si>
  <si>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</si>
  <si>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</si>
  <si>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</si>
  <si>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</si>
  <si>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</si>
  <si>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</si>
  <si>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</si>
  <si>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</si>
  <si>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</si>
  <si>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</si>
  <si>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</si>
  <si>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</si>
  <si>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</si>
  <si>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</si>
  <si>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</si>
  <si>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</si>
  <si>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</si>
  <si>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</si>
  <si>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</si>
  <si>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</si>
  <si>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</si>
  <si>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</si>
  <si>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</si>
  <si>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</si>
  <si>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</si>
  <si>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</si>
  <si>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</si>
  <si>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</si>
  <si>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</si>
  <si>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</si>
  <si>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</si>
  <si>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</si>
  <si>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</si>
  <si>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</si>
  <si>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</si>
  <si>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</si>
  <si>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</si>
  <si>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</si>
  <si>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</si>
  <si>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</si>
  <si>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</si>
  <si>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</si>
  <si>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</si>
  <si>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</si>
  <si>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</si>
  <si>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</si>
  <si>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</si>
  <si>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</si>
  <si>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</si>
  <si>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</si>
  <si>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</si>
  <si>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</si>
  <si>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</si>
  <si>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</si>
  <si>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</si>
  <si>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</si>
  <si>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</si>
  <si>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</si>
  <si>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</si>
  <si>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</si>
  <si>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</si>
  <si>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</si>
  <si>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</si>
  <si>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</si>
  <si>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</si>
  <si>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</si>
  <si>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</si>
  <si>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</si>
  <si>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</si>
  <si>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</si>
  <si>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</si>
  <si>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</si>
  <si>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</si>
  <si>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</si>
  <si>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</si>
  <si>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</si>
  <si>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</si>
  <si>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</si>
  <si>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</si>
  <si>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</si>
  <si>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</si>
  <si>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</si>
  <si>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</si>
  <si>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</si>
  <si>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</si>
  <si>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</si>
  <si>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</si>
  <si>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</si>
  <si>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</si>
  <si>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</si>
  <si>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</si>
  <si>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</si>
  <si>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</si>
  <si>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</si>
  <si>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</si>
  <si>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</si>
  <si>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</si>
  <si>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</si>
  <si>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</si>
  <si>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</si>
  <si>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</si>
  <si>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</si>
  <si>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</si>
  <si>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</si>
  <si>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</si>
  <si>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</si>
  <si>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</si>
  <si>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</si>
  <si>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</si>
  <si>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</si>
  <si>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</si>
  <si>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</si>
  <si>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</si>
  <si>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</si>
  <si>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</si>
  <si>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</si>
  <si>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</si>
  <si>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</si>
  <si>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</si>
  <si>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</si>
  <si>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</si>
  <si>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</si>
  <si>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</si>
  <si>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</si>
  <si>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</si>
  <si>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</si>
  <si>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</si>
  <si>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</si>
  <si>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</si>
  <si>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</si>
  <si>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</si>
  <si>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</si>
  <si>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</si>
  <si>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</si>
  <si>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</si>
  <si>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</si>
  <si>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</si>
  <si>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</si>
  <si>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</si>
  <si>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</si>
  <si>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</si>
  <si>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</si>
  <si>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</si>
  <si>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</si>
  <si>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</si>
  <si>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</si>
  <si>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</si>
  <si>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</si>
  <si>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</si>
  <si>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</si>
  <si>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</si>
  <si>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</si>
  <si>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</si>
  <si>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</si>
  <si>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</si>
  <si>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</si>
  <si>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</si>
  <si>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</si>
  <si>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</si>
  <si>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</si>
  <si>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</si>
  <si>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</si>
  <si>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</si>
  <si>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</si>
  <si>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</si>
  <si>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</si>
  <si>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</si>
  <si>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</si>
  <si>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</si>
  <si>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</si>
  <si>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</si>
  <si>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</si>
  <si>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</si>
  <si>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</si>
  <si>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</si>
  <si>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</si>
  <si>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</si>
  <si>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</si>
  <si>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</si>
  <si>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</si>
  <si>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</si>
  <si>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</si>
  <si>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</si>
  <si>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</si>
  <si>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</si>
  <si>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</si>
  <si>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</si>
  <si>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</si>
  <si>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</si>
  <si>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</si>
  <si>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</si>
  <si>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</si>
  <si>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</si>
  <si>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</si>
  <si>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</si>
  <si>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</si>
  <si>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</si>
  <si>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</si>
  <si>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</si>
  <si>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</si>
  <si>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</si>
  <si>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</si>
  <si>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</si>
  <si>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</si>
  <si>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</si>
  <si>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</si>
  <si>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</si>
  <si>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</si>
  <si>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</si>
  <si>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</si>
  <si>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</si>
  <si>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</si>
  <si>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</si>
  <si>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</si>
  <si>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</si>
  <si>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</si>
  <si>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</si>
  <si>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</si>
  <si>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</si>
  <si>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</si>
  <si>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</si>
  <si>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</si>
  <si>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</si>
  <si>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</si>
  <si>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</si>
  <si>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</si>
  <si>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</si>
  <si>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</si>
  <si>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</si>
  <si>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</si>
  <si>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</si>
  <si>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</si>
  <si>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</si>
  <si>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</si>
  <si>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</si>
  <si>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</si>
  <si>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</si>
  <si>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</si>
  <si>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</si>
  <si>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</si>
  <si>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</si>
  <si>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</si>
  <si>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</si>
  <si>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</si>
  <si>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</si>
  <si>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</si>
  <si>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</si>
  <si>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</si>
  <si>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</si>
  <si>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</si>
  <si>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</si>
  <si>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</si>
  <si>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</si>
  <si>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</si>
  <si>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</si>
  <si>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</si>
  <si>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</si>
  <si>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</si>
  <si>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</si>
  <si>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</si>
  <si>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</si>
  <si>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</si>
  <si>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</si>
  <si>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</si>
  <si>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</si>
  <si>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</si>
  <si>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</si>
  <si>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</si>
  <si>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</si>
  <si>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</si>
  <si>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</si>
  <si>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</si>
  <si>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</si>
  <si>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</si>
  <si>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</si>
  <si>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</si>
  <si>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</si>
  <si>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</si>
  <si>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</si>
  <si>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</si>
  <si>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</si>
  <si>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</si>
  <si>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</si>
  <si>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</si>
  <si>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</si>
  <si>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</si>
  <si>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</si>
  <si>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</si>
  <si>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</si>
  <si>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</si>
  <si>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</si>
  <si>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</si>
  <si>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</si>
  <si>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</si>
  <si>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</si>
  <si>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</si>
  <si>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</si>
  <si>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</si>
  <si>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</si>
  <si>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</si>
  <si>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</si>
  <si>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</si>
  <si>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</si>
  <si>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</si>
  <si>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</si>
  <si>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</si>
  <si>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</si>
  <si>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</si>
  <si>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</si>
  <si>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</si>
  <si>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</si>
  <si>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</si>
  <si>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</si>
  <si>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</si>
  <si>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</si>
  <si>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</si>
  <si>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</si>
  <si>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</si>
  <si>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</si>
  <si>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</si>
  <si>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</si>
  <si>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</si>
  <si>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</si>
  <si>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</si>
  <si>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</si>
  <si>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</si>
  <si>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</si>
  <si>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</si>
  <si>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</si>
  <si>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</si>
  <si>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</si>
  <si>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</si>
  <si>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</si>
  <si>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</si>
  <si>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</si>
  <si>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</si>
  <si>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</si>
  <si>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</si>
  <si>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</si>
  <si>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</si>
  <si>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</si>
  <si>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</si>
  <si>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</si>
  <si>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</si>
  <si>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</si>
  <si>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</si>
  <si>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</si>
  <si>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</si>
  <si>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</si>
  <si>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</si>
  <si>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</si>
  <si>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</si>
  <si>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</si>
  <si>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</si>
  <si>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</si>
  <si>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</si>
  <si>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</si>
  <si>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</si>
  <si>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</si>
  <si>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</si>
  <si>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</si>
  <si>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</si>
  <si>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</si>
  <si>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</si>
  <si>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</si>
  <si>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</si>
  <si>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</si>
  <si>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</si>
  <si>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</si>
  <si>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</si>
  <si>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</si>
  <si>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</si>
  <si>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</si>
  <si>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</si>
  <si>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</si>
  <si>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</si>
  <si>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</si>
  <si>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</si>
  <si>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</si>
  <si>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</si>
  <si>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</si>
  <si>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</si>
  <si>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</si>
  <si>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</si>
  <si>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</si>
  <si>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</si>
  <si>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</si>
  <si>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</si>
  <si>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</si>
  <si>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</si>
  <si>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</si>
  <si>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</si>
  <si>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</si>
  <si>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</si>
  <si>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</si>
  <si>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</si>
  <si>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</si>
  <si>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</si>
  <si>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</si>
  <si>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</si>
  <si>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</si>
  <si>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</si>
  <si>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</si>
  <si>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</si>
  <si>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</si>
  <si>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</si>
  <si>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</si>
  <si>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</si>
  <si>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</si>
  <si>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</si>
  <si>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</si>
  <si>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</si>
  <si>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</si>
  <si>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</si>
  <si>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</si>
  <si>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</si>
  <si>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</si>
  <si>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</si>
  <si>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</si>
  <si>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</si>
  <si>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</si>
  <si>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</si>
  <si>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</si>
  <si>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</si>
  <si>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</si>
  <si>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</si>
  <si>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</si>
  <si>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</si>
  <si>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</si>
  <si>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</si>
  <si>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</si>
  <si>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</si>
  <si>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</si>
  <si>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</si>
  <si>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</si>
  <si>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</si>
  <si>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</si>
  <si>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</si>
  <si>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</si>
  <si>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</si>
  <si>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</si>
  <si>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</si>
  <si>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</si>
  <si>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</si>
  <si>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</si>
  <si>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</si>
  <si>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</si>
  <si>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</si>
  <si>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</si>
  <si>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</si>
  <si>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</si>
  <si>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</si>
  <si>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</si>
  <si>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</si>
  <si>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</si>
  <si>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</si>
  <si>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</si>
  <si>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</si>
  <si>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</si>
  <si>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</si>
  <si>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</si>
  <si>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</si>
  <si>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</si>
  <si>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</si>
  <si>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</si>
  <si>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</si>
  <si>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</si>
  <si>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</si>
  <si>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</si>
  <si>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</si>
  <si>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</si>
  <si>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</si>
  <si>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</si>
  <si>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</si>
  <si>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</si>
  <si>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</si>
  <si>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</si>
  <si>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</si>
  <si>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</si>
  <si>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</si>
  <si>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</si>
  <si>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</si>
  <si>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</si>
  <si>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</si>
  <si>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</si>
  <si>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</si>
  <si>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</si>
  <si>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</si>
  <si>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</si>
  <si>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</si>
  <si>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</si>
  <si>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</si>
  <si>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</si>
  <si>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</si>
  <si>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</si>
  <si>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</si>
  <si>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</si>
  <si>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</si>
  <si>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</si>
  <si>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</si>
  <si>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</si>
  <si>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</si>
  <si>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</si>
  <si>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</si>
  <si>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</si>
  <si>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</si>
  <si>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</si>
  <si>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</si>
  <si>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</si>
  <si>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</si>
  <si>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</si>
  <si>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</si>
  <si>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</si>
  <si>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</si>
  <si>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</si>
  <si>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</si>
  <si>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</si>
  <si>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</si>
  <si>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</si>
  <si>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</si>
  <si>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</si>
  <si>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</si>
  <si>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</si>
  <si>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</si>
  <si>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</si>
  <si>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</si>
  <si>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</si>
  <si>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</si>
  <si>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</si>
  <si>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</si>
  <si>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</si>
  <si>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</si>
  <si>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</si>
  <si>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</si>
  <si>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</si>
  <si>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</si>
  <si>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</si>
  <si>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</si>
  <si>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</si>
  <si>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</si>
  <si>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</si>
  <si>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</si>
  <si>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</si>
  <si>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</si>
  <si>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</si>
  <si>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</si>
  <si>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</si>
  <si>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</si>
  <si>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</si>
  <si>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</si>
  <si>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</si>
  <si>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</si>
  <si>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</si>
  <si>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</si>
  <si>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</si>
  <si>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</si>
  <si>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</si>
  <si>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</si>
  <si>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</si>
  <si>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</si>
  <si>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</si>
  <si>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</si>
  <si>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</si>
  <si>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</si>
  <si>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</si>
  <si>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</si>
  <si>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</si>
  <si>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</si>
  <si>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</si>
  <si>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</si>
  <si>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</si>
  <si>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</si>
  <si>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</si>
  <si>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</si>
  <si>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</si>
  <si>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</si>
  <si>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</si>
  <si>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</si>
  <si>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</si>
  <si>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</si>
  <si>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</si>
  <si>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</si>
  <si>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</si>
  <si>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</si>
  <si>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</si>
  <si>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</si>
  <si>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</si>
  <si>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</si>
  <si>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</si>
  <si>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</si>
  <si>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</si>
  <si>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</si>
  <si>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</si>
  <si>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</si>
  <si>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</si>
  <si>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</si>
  <si>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</si>
  <si>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</si>
  <si>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</si>
  <si>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</si>
  <si>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</si>
  <si>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</si>
  <si>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</si>
  <si>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</si>
  <si>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</si>
  <si>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</si>
  <si>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</si>
  <si>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</si>
  <si>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</si>
  <si>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</si>
  <si>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</si>
  <si>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</si>
  <si>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</si>
  <si>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</si>
  <si>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</si>
  <si>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</si>
  <si>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</si>
  <si>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</si>
  <si>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</si>
  <si>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</si>
  <si>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</si>
  <si>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</si>
  <si>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</si>
  <si>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</si>
  <si>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</si>
  <si>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</si>
  <si>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</si>
  <si>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</si>
  <si>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</si>
  <si>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</si>
  <si>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</si>
  <si>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</si>
  <si>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</si>
  <si>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</si>
  <si>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</si>
  <si>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</si>
  <si>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</si>
  <si>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</si>
  <si>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</si>
  <si>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</si>
  <si>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</si>
  <si>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</si>
  <si>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</si>
  <si>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</si>
  <si>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</si>
  <si>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</si>
  <si>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</si>
  <si>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</si>
  <si>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</si>
  <si>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</si>
  <si>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</si>
  <si>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</si>
  <si>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</si>
  <si>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</si>
  <si>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</si>
  <si>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</si>
  <si>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</si>
  <si>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</si>
  <si>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</si>
  <si>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</si>
  <si>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</si>
  <si>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</si>
  <si>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</si>
  <si>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</si>
  <si>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</si>
  <si>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</si>
  <si>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</si>
  <si>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</si>
  <si>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</si>
  <si>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</si>
  <si>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</si>
  <si>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</si>
  <si>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</si>
  <si>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</si>
  <si>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</si>
  <si>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</si>
  <si>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</si>
  <si>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</si>
  <si>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</si>
  <si>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</si>
  <si>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</si>
  <si>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</si>
  <si>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</si>
  <si>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</si>
  <si>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</si>
  <si>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</si>
  <si>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</si>
  <si>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</si>
  <si>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</si>
  <si>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</si>
  <si>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</si>
  <si>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</si>
  <si>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</si>
  <si>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</si>
  <si>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</si>
  <si>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</si>
  <si>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</si>
  <si>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</si>
  <si>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</si>
  <si>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</si>
  <si>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</si>
  <si>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</si>
  <si>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</si>
  <si>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</si>
  <si>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</si>
  <si>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</si>
  <si>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</si>
  <si>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</si>
  <si>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</si>
  <si>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</si>
  <si>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</si>
  <si>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</si>
  <si>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</si>
  <si>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</si>
  <si>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</si>
  <si>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</si>
  <si>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</si>
  <si>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</si>
  <si>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</si>
  <si>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</si>
  <si>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</si>
  <si>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</si>
  <si>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</si>
  <si>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</si>
  <si>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</si>
  <si>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</si>
  <si>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</si>
  <si>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</si>
  <si>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</si>
  <si>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</si>
  <si>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</si>
  <si>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</si>
  <si>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</si>
  <si>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</si>
  <si>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</si>
  <si>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</si>
  <si>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</si>
  <si>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</si>
  <si>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</si>
  <si>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</si>
  <si>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</si>
  <si>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</si>
  <si>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</si>
  <si>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</si>
  <si>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</si>
  <si>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</si>
  <si>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</si>
  <si>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</si>
  <si>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</si>
  <si>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</si>
  <si>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</si>
  <si>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</si>
  <si>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</si>
  <si>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</si>
  <si>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</si>
  <si>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</si>
  <si>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</si>
  <si>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</si>
  <si>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</si>
  <si>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</si>
  <si>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</si>
  <si>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</si>
  <si>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</si>
  <si>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</si>
  <si>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</si>
  <si>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</si>
  <si>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</si>
  <si>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</si>
  <si>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</si>
  <si>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</si>
  <si>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</si>
  <si>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</si>
  <si>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</si>
  <si>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</si>
  <si>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</si>
  <si>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</si>
  <si>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</si>
  <si>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</si>
  <si>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</si>
  <si>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</si>
  <si>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</si>
  <si>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</si>
  <si>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</si>
  <si>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</si>
  <si>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</si>
  <si>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</si>
  <si>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</si>
  <si>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</si>
  <si>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</si>
  <si>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</si>
  <si>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</si>
  <si>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</si>
  <si>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</si>
  <si>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</si>
  <si>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</si>
  <si>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</si>
  <si>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</si>
  <si>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</si>
  <si>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</si>
  <si>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</si>
  <si>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</si>
  <si>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</si>
  <si>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</si>
  <si>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</si>
  <si>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</si>
  <si>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</si>
  <si>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</si>
  <si>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</si>
  <si>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</si>
  <si>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</si>
  <si>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</si>
  <si>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</si>
  <si>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</si>
  <si>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</si>
  <si>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</si>
  <si>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</si>
  <si>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</si>
  <si>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</si>
  <si>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</si>
  <si>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</si>
  <si>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</si>
  <si>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</si>
  <si>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</si>
  <si>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</si>
  <si>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</si>
  <si>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</si>
  <si>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</si>
  <si>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</si>
  <si>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</si>
  <si>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</si>
  <si>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</si>
  <si>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</si>
  <si>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</si>
  <si>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</si>
  <si>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</si>
  <si>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</si>
  <si>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</si>
  <si>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</si>
  <si>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</si>
  <si>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</si>
  <si>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</si>
  <si>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</si>
  <si>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</si>
  <si>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</si>
  <si>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</si>
  <si>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</si>
  <si>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</si>
  <si>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</si>
  <si>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</si>
  <si>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</si>
  <si>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</si>
  <si>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</si>
  <si>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</si>
  <si>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</si>
  <si>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</si>
  <si>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</si>
  <si>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</si>
  <si>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</si>
  <si>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</si>
  <si>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</si>
  <si>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</si>
  <si>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</si>
  <si>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</si>
  <si>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</si>
  <si>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</si>
  <si>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</si>
  <si>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</si>
  <si>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</si>
  <si>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</si>
  <si>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</si>
  <si>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</si>
  <si>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</si>
  <si>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</si>
  <si>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</si>
  <si>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</si>
  <si>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</si>
  <si>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</si>
  <si>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</si>
  <si>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</si>
  <si>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</si>
  <si>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</si>
  <si>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</si>
  <si>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</si>
  <si>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</si>
  <si>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</si>
  <si>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</si>
  <si>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</si>
  <si>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</si>
  <si>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</si>
  <si>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</si>
  <si>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</si>
  <si>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</si>
  <si>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</si>
  <si>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</si>
  <si>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</si>
  <si>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</si>
  <si>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</si>
  <si>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</si>
  <si>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</si>
  <si>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</si>
  <si>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</si>
  <si>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</si>
  <si>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</si>
  <si>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</si>
  <si>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</si>
  <si>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</si>
  <si>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</si>
  <si>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</si>
  <si>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</si>
  <si>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</si>
  <si>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</si>
  <si>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</si>
  <si>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</si>
  <si>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</si>
  <si>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</si>
  <si>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</si>
  <si>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</si>
  <si>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</si>
  <si>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</si>
  <si>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</si>
  <si>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</si>
  <si>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</si>
  <si>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</si>
  <si>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</si>
  <si>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</si>
  <si>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</si>
  <si>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</si>
  <si>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</si>
  <si>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</si>
  <si>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</si>
  <si>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</si>
  <si>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</si>
  <si>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</si>
  <si>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</si>
  <si>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</si>
  <si>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</si>
  <si>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</si>
  <si>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</si>
  <si>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</si>
  <si>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</si>
  <si>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</si>
  <si>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</si>
  <si>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</si>
  <si>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</si>
  <si>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</si>
  <si>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</si>
  <si>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</si>
  <si>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</si>
  <si>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</si>
  <si>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</si>
  <si>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</si>
  <si>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</si>
  <si>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</si>
  <si>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</si>
  <si>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</si>
  <si>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</si>
  <si>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</si>
  <si>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</si>
  <si>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</si>
  <si>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</si>
  <si>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</si>
  <si>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</si>
  <si>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</si>
  <si>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</si>
  <si>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</si>
  <si>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</si>
  <si>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</si>
  <si>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</si>
  <si>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</si>
  <si>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</si>
  <si>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</si>
  <si>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</si>
  <si>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</si>
  <si>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</si>
  <si>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</si>
  <si>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</si>
  <si>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</si>
  <si>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</si>
  <si>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</si>
  <si>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</si>
  <si>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</si>
  <si>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</si>
  <si>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</si>
  <si>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</si>
  <si>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</si>
  <si>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</si>
  <si>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</si>
  <si>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</si>
  <si>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</si>
  <si>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</si>
  <si>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</si>
  <si>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</si>
  <si>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</si>
  <si>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</si>
  <si>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</si>
  <si>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</si>
  <si>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</si>
  <si>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</si>
  <si>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</si>
  <si>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</si>
  <si>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</si>
  <si>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</si>
  <si>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</si>
  <si>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</si>
  <si>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</si>
  <si>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</si>
  <si>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</si>
  <si>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</si>
  <si>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</si>
  <si>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</si>
  <si>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</si>
  <si>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</si>
  <si>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</si>
  <si>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</si>
  <si>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</si>
  <si>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</si>
  <si>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</si>
  <si>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</si>
  <si>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</si>
  <si>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</si>
  <si>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</si>
  <si>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</si>
  <si>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</si>
  <si>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</si>
  <si>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</si>
  <si>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</si>
  <si>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</si>
  <si>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</si>
  <si>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</si>
  <si>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</si>
  <si>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</si>
  <si>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</si>
  <si>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</si>
  <si>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</si>
  <si>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</si>
  <si>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</si>
  <si>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</si>
  <si>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</si>
  <si>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</si>
  <si>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</si>
  <si>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</si>
  <si>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</si>
  <si>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</si>
  <si>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</si>
  <si>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</si>
  <si>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</si>
  <si>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</si>
  <si>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</si>
  <si>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</si>
  <si>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</si>
  <si>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</si>
  <si>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</si>
  <si>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</si>
  <si>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</si>
  <si>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</si>
  <si>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</si>
  <si>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</si>
  <si>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</si>
  <si>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</si>
  <si>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</si>
  <si>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</si>
  <si>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</si>
  <si>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</si>
  <si>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</si>
  <si>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</si>
  <si>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</si>
  <si>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</si>
  <si>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</si>
  <si>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</si>
  <si>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</si>
  <si>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</si>
  <si>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</si>
  <si>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</si>
  <si>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</si>
  <si>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</si>
  <si>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</si>
  <si>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</si>
  <si>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</si>
  <si>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</si>
  <si>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</si>
  <si>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</si>
  <si>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</si>
  <si>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</si>
  <si>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</si>
  <si>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</si>
  <si>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</si>
  <si>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</si>
  <si>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</si>
  <si>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</si>
  <si>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</si>
  <si>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</si>
  <si>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</si>
  <si>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</si>
  <si>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</si>
  <si>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</si>
  <si>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</si>
  <si>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</si>
  <si>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</si>
  <si>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</si>
  <si>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</si>
  <si>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</si>
  <si>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</si>
  <si>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</si>
  <si>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</si>
  <si>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</si>
  <si>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</si>
  <si>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</si>
  <si>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</si>
  <si>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</si>
  <si>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</si>
  <si>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</si>
  <si>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</si>
  <si>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</si>
  <si>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</si>
  <si>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</si>
  <si>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</si>
  <si>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</si>
  <si>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</si>
  <si>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</si>
  <si>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</si>
  <si>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</si>
  <si>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</si>
  <si>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</si>
  <si>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</si>
  <si>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</si>
  <si>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</si>
  <si>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</si>
  <si>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</si>
  <si>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</si>
  <si>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</si>
  <si>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</si>
  <si>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</si>
  <si>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</si>
  <si>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</si>
  <si>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</si>
  <si>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</si>
  <si>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</si>
  <si>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</si>
  <si>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</si>
  <si>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</si>
  <si>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</si>
  <si>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</si>
  <si>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</si>
  <si>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</si>
  <si>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</si>
  <si>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</si>
  <si>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</si>
  <si>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</si>
  <si>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</si>
  <si>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</si>
  <si>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</si>
  <si>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</si>
  <si>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</si>
  <si>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</si>
  <si>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</si>
  <si>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</si>
  <si>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</si>
  <si>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</si>
  <si>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</si>
  <si>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</si>
  <si>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</si>
  <si>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</si>
  <si>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</si>
  <si>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</si>
  <si>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</si>
  <si>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</si>
  <si>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</si>
  <si>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</si>
  <si>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</si>
  <si>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</si>
  <si>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</si>
  <si>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</si>
  <si>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</si>
  <si>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</si>
  <si>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</si>
  <si>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</si>
  <si>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</si>
  <si>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</si>
  <si>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</si>
  <si>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</si>
  <si>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</si>
  <si>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</si>
  <si>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</si>
  <si>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</si>
  <si>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</si>
  <si>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</si>
  <si>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</si>
  <si>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</si>
  <si>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</si>
  <si>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</si>
  <si>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</si>
  <si>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</si>
  <si>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</si>
  <si>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</si>
  <si>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</si>
  <si>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</si>
  <si>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</si>
  <si>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</si>
  <si>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</si>
  <si>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</si>
  <si>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</si>
  <si>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</si>
  <si>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</si>
  <si>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</si>
  <si>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</si>
  <si>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</si>
  <si>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</si>
  <si>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</si>
  <si>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</si>
  <si>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</si>
  <si>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</si>
  <si>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</si>
  <si>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</si>
  <si>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</si>
  <si>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</si>
  <si>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</si>
  <si>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</si>
  <si>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</si>
  <si>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</si>
  <si>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</si>
  <si>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</si>
  <si>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</si>
  <si>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</si>
  <si>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</si>
  <si>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</si>
  <si>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</si>
  <si>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</si>
  <si>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</si>
  <si>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</si>
  <si>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</si>
  <si>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</si>
  <si>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</si>
  <si>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</si>
  <si>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</si>
  <si>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</si>
  <si>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</si>
  <si>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</si>
  <si>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</si>
  <si>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</si>
  <si>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</si>
  <si>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</si>
  <si>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</si>
  <si>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</si>
  <si>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</si>
  <si>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</si>
  <si>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</si>
  <si>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</si>
  <si>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</si>
  <si>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</si>
  <si>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</si>
  <si>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</si>
  <si>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</si>
  <si>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</si>
  <si>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</si>
  <si>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</si>
  <si>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</si>
  <si>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</si>
  <si>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</si>
  <si>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</si>
  <si>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</si>
  <si>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</si>
  <si>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</si>
  <si>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</si>
  <si>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</si>
  <si>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</si>
  <si>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</si>
  <si>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</si>
  <si>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</si>
  <si>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</si>
  <si>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</si>
  <si>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</si>
  <si>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</si>
  <si>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</si>
  <si>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</si>
  <si>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</si>
  <si>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</si>
  <si>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</si>
  <si>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</si>
  <si>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</si>
  <si>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</si>
  <si>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</si>
  <si>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</si>
  <si>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</si>
  <si>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</si>
  <si>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</si>
  <si>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</si>
  <si>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</si>
  <si>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</si>
  <si>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</si>
  <si>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</si>
  <si>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</si>
  <si>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</si>
  <si>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</si>
  <si>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</si>
  <si>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</si>
  <si>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</si>
  <si>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</si>
  <si>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</si>
  <si>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</si>
  <si>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</si>
  <si>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</si>
  <si>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</si>
  <si>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</si>
  <si>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</si>
  <si>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</si>
  <si>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</si>
  <si>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</si>
  <si>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</si>
  <si>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</si>
  <si>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</si>
  <si>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</si>
  <si>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</si>
  <si>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</si>
  <si>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</si>
  <si>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</si>
  <si>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</si>
  <si>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</si>
  <si>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</si>
  <si>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</si>
  <si>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</si>
  <si>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</si>
  <si>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</si>
  <si>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</si>
  <si>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</si>
  <si>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</si>
  <si>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</si>
  <si>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</si>
  <si>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</si>
  <si>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</si>
  <si>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</si>
  <si>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</si>
  <si>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</si>
  <si>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</si>
  <si>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</si>
  <si>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</si>
  <si>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</si>
  <si>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</si>
  <si>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</si>
  <si>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</si>
  <si>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</si>
  <si>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</si>
  <si>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</si>
  <si>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</si>
  <si>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</si>
  <si>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</si>
  <si>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</si>
  <si>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</si>
  <si>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</si>
  <si>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</si>
  <si>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</si>
  <si>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</si>
  <si>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</si>
  <si>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</si>
  <si>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</si>
  <si>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</si>
  <si>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</si>
  <si>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</si>
  <si>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</si>
  <si>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</si>
  <si>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</si>
  <si>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</si>
  <si>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</si>
  <si>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</si>
  <si>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</si>
  <si>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</si>
  <si>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</si>
  <si>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</si>
  <si>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</si>
  <si>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</si>
  <si>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</si>
  <si>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</si>
  <si>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</si>
  <si>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</si>
  <si>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</si>
  <si>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</si>
  <si>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</si>
  <si>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</si>
  <si>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</si>
  <si>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</si>
  <si>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</si>
  <si>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</si>
  <si>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</si>
  <si>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</si>
  <si>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</si>
  <si>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</si>
  <si>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</si>
  <si>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</si>
  <si>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</si>
  <si>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</si>
  <si>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</si>
  <si>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</si>
  <si>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</si>
  <si>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</si>
  <si>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</si>
  <si>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</si>
  <si>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</si>
  <si>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</si>
  <si>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</si>
  <si>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</si>
  <si>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</si>
  <si>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</si>
  <si>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</si>
  <si>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</si>
  <si>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</si>
  <si>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</si>
  <si>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</si>
  <si>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</si>
  <si>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</si>
  <si>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</si>
  <si>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</si>
  <si>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</si>
  <si>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</si>
  <si>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</si>
  <si>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</si>
  <si>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</si>
  <si>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</si>
  <si>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</si>
  <si>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</si>
  <si>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</si>
  <si>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</si>
  <si>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</si>
  <si>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</si>
  <si>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</si>
  <si>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</si>
  <si>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</si>
  <si>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</si>
  <si>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</si>
  <si>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</si>
  <si>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</si>
  <si>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</si>
  <si>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</si>
  <si>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</si>
  <si>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</si>
  <si>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</si>
  <si>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</si>
  <si>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</si>
  <si>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</si>
  <si>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</si>
  <si>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</si>
  <si>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</si>
  <si>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</si>
  <si>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</si>
  <si>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</si>
  <si>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</si>
  <si>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</si>
  <si>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</si>
  <si>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</si>
  <si>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</si>
  <si>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</si>
  <si>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</si>
  <si>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</si>
  <si>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</si>
  <si>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</si>
  <si>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</si>
  <si>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</si>
  <si>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</si>
  <si>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</si>
  <si>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</si>
  <si>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</si>
  <si>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</si>
  <si>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</si>
  <si>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</si>
  <si>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</si>
  <si>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</si>
  <si>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</si>
  <si>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</si>
  <si>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</si>
  <si>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</si>
  <si>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</si>
  <si>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</si>
  <si>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</si>
  <si>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</si>
  <si>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</si>
  <si>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</si>
  <si>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</si>
  <si>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</si>
  <si>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</si>
  <si>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</si>
  <si>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</si>
  <si>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</si>
  <si>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</si>
  <si>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</si>
  <si>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</si>
  <si>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</si>
  <si>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</si>
  <si>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</si>
  <si>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</si>
  <si>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</si>
  <si>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</si>
  <si>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</si>
  <si>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</si>
  <si>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</si>
  <si>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</si>
  <si>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</si>
  <si>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</si>
  <si>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</si>
  <si>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</si>
  <si>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</si>
  <si>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</si>
  <si>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</si>
  <si>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</si>
  <si>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</si>
  <si>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</si>
  <si>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</si>
  <si>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</si>
  <si>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</si>
  <si>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</si>
  <si>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</si>
  <si>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</si>
  <si>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</si>
  <si>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</si>
  <si>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</si>
  <si>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</si>
  <si>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</si>
  <si>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</si>
  <si>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</si>
  <si>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</si>
  <si>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</si>
  <si>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</si>
  <si>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</si>
  <si>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</si>
  <si>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</si>
  <si>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</si>
  <si>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</si>
  <si>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</si>
  <si>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</si>
  <si>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</si>
  <si>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</si>
  <si>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</si>
  <si>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</si>
  <si>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</si>
  <si>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</si>
  <si>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</si>
  <si>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</si>
  <si>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</si>
  <si>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</si>
  <si>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</si>
  <si>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</si>
  <si>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</si>
  <si>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</si>
  <si>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</si>
  <si>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</si>
  <si>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</si>
  <si>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</si>
  <si>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</si>
  <si>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</si>
  <si>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</si>
  <si>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</si>
  <si>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</si>
  <si>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</si>
  <si>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</si>
  <si>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</si>
  <si>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</si>
  <si>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</si>
  <si>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</si>
  <si>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</si>
  <si>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</si>
  <si>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</si>
  <si>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</si>
  <si>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</si>
  <si>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</si>
  <si>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</si>
  <si>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</si>
  <si>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</si>
  <si>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</si>
  <si>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</si>
  <si>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</si>
  <si>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</si>
  <si>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</si>
  <si>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</si>
  <si>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</si>
  <si>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</si>
  <si>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</si>
  <si>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</si>
  <si>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</si>
  <si>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</si>
  <si>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</si>
  <si>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</si>
  <si>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</si>
  <si>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</si>
  <si>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</si>
  <si>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</si>
  <si>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</si>
  <si>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</si>
  <si>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</si>
  <si>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</si>
  <si>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</si>
  <si>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</si>
  <si>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</si>
  <si>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</si>
  <si>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</si>
  <si>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</si>
  <si>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</si>
  <si>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</si>
  <si>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</si>
  <si>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</si>
  <si>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</si>
  <si>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</si>
  <si>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</si>
  <si>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</si>
  <si>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</si>
  <si>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</si>
  <si>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</si>
  <si>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</si>
  <si>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</si>
  <si>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</si>
  <si>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</si>
  <si>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</si>
  <si>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</si>
  <si>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</si>
  <si>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</si>
  <si>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</si>
  <si>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</si>
  <si>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</si>
  <si>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</si>
  <si>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</si>
  <si>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</si>
  <si>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</si>
  <si>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</si>
  <si>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</si>
  <si>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</si>
  <si>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</si>
  <si>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</si>
  <si>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</si>
  <si>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</si>
  <si>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</si>
  <si>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</si>
  <si>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</si>
  <si>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</si>
  <si>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</si>
  <si>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</si>
  <si>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</si>
  <si>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</si>
  <si>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</si>
  <si>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</si>
  <si>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</si>
  <si>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</si>
  <si>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</si>
  <si>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</si>
  <si>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</si>
  <si>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</si>
  <si>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</si>
  <si>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</si>
  <si>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</si>
  <si>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</si>
  <si>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</si>
  <si>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</si>
  <si>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</si>
  <si>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</si>
  <si>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</si>
  <si>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</si>
  <si>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</si>
  <si>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</si>
  <si>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</si>
  <si>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</si>
  <si>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</si>
  <si>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</si>
  <si>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</si>
  <si>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</si>
  <si>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</si>
  <si>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</si>
  <si>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</si>
  <si>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</si>
  <si>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</si>
  <si>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</si>
  <si>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</si>
  <si>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</si>
  <si>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</si>
  <si>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</si>
  <si>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</si>
  <si>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</si>
  <si>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</si>
  <si>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</si>
  <si>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</si>
  <si>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</si>
  <si>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</si>
  <si>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</si>
  <si>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</si>
  <si>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</si>
  <si>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</si>
  <si>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</si>
  <si>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</si>
  <si>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</si>
  <si>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</si>
  <si>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</si>
  <si>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</si>
  <si>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</si>
  <si>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</si>
  <si>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</si>
  <si>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</si>
  <si>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</si>
  <si>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</si>
  <si>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</si>
  <si>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</si>
  <si>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</si>
  <si>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</si>
  <si>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</si>
  <si>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</si>
  <si>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</si>
  <si>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</si>
  <si>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</si>
  <si>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</si>
  <si>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</si>
  <si>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</si>
  <si>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</si>
  <si>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</si>
  <si>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</si>
  <si>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</si>
  <si>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</si>
  <si>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</si>
  <si>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</si>
  <si>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</si>
  <si>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</si>
  <si>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</si>
  <si>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</si>
  <si>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</si>
  <si>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</si>
  <si>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</si>
  <si>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</si>
  <si>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</si>
  <si>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</si>
  <si>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</si>
  <si>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</si>
  <si>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</si>
  <si>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</si>
  <si>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</si>
  <si>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</si>
  <si>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</si>
  <si>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</si>
  <si>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</si>
  <si>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</si>
  <si>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</si>
  <si>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</si>
  <si>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</si>
  <si>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</si>
  <si>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</si>
  <si>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</si>
  <si>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</si>
  <si>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</si>
  <si>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</si>
  <si>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</si>
  <si>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</si>
  <si>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</si>
  <si>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</si>
  <si>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</si>
  <si>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</si>
  <si>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</si>
  <si>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</si>
  <si>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</si>
  <si>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</si>
  <si>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</si>
  <si>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</si>
  <si>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</si>
  <si>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</si>
  <si>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</si>
  <si>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</si>
  <si>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</si>
  <si>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</si>
  <si>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</si>
  <si>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</si>
  <si>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</si>
  <si>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</si>
  <si>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</si>
  <si>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</si>
  <si>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</si>
  <si>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</si>
  <si>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</si>
  <si>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</si>
  <si>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</si>
  <si>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</si>
  <si>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</si>
  <si>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</si>
  <si>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</si>
  <si>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</si>
  <si>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</si>
  <si>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</si>
  <si>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</si>
  <si>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</si>
  <si>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</si>
  <si>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</si>
  <si>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</si>
  <si>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</si>
  <si>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</si>
  <si>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</si>
  <si>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</si>
  <si>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</si>
  <si>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</si>
  <si>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</si>
  <si>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</si>
  <si>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</si>
  <si>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</si>
  <si>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</si>
  <si>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</si>
  <si>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</si>
  <si>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</si>
  <si>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</si>
  <si>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</si>
  <si>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</si>
  <si>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</si>
  <si>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</si>
  <si>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</si>
  <si>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</si>
  <si>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</si>
  <si>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</si>
  <si>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</si>
  <si>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</si>
  <si>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</si>
  <si>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</si>
  <si>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</si>
  <si>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</si>
  <si>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</si>
  <si>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</si>
  <si>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</si>
  <si>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</si>
  <si>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</si>
  <si>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</si>
  <si>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</si>
  <si>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</si>
  <si>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</si>
  <si>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</si>
  <si>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</si>
  <si>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</si>
  <si>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</si>
  <si>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</si>
  <si>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</si>
  <si>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</si>
  <si>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</si>
  <si>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</si>
  <si>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</si>
  <si>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</si>
  <si>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</si>
  <si>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</si>
  <si>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</si>
  <si>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</si>
  <si>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</si>
  <si>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</si>
  <si>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</si>
  <si>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</si>
  <si>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</si>
  <si>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</si>
  <si>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</si>
  <si>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</si>
  <si>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</si>
  <si>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</si>
  <si>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</si>
  <si>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</si>
  <si>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</si>
  <si>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</si>
  <si>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</si>
  <si>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</si>
  <si>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</si>
  <si>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</si>
  <si>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</si>
  <si>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</si>
  <si>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</si>
  <si>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</si>
  <si>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</si>
  <si>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</si>
  <si>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</si>
  <si>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</si>
  <si>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</si>
  <si>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</si>
  <si>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</si>
  <si>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</si>
  <si>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</si>
  <si>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</si>
  <si>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</si>
  <si>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</si>
  <si>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</si>
  <si>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</si>
  <si>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</si>
  <si>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</si>
  <si>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</si>
  <si>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</si>
  <si>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</si>
  <si>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</si>
  <si>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</si>
  <si>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</si>
  <si>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</si>
  <si>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</si>
  <si>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</si>
  <si>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</si>
  <si>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</si>
  <si>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</si>
  <si>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</si>
  <si>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</si>
  <si>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</si>
  <si>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</si>
  <si>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</si>
  <si>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</si>
  <si>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</si>
  <si>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</si>
  <si>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</si>
  <si>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</si>
  <si>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</si>
  <si>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</si>
  <si>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</si>
  <si>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</si>
  <si>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</si>
  <si>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</si>
  <si>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</si>
  <si>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</si>
  <si>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</si>
  <si>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</si>
  <si>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</si>
  <si>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</si>
  <si>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</si>
  <si>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</si>
  <si>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</si>
  <si>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</si>
  <si>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</si>
  <si>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</si>
  <si>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</si>
  <si>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</si>
  <si>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</si>
  <si>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</si>
  <si>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</si>
  <si>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</si>
  <si>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</si>
  <si>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</si>
  <si>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</si>
  <si>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</si>
  <si>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</si>
  <si>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</si>
  <si>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</si>
  <si>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</si>
  <si>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</si>
  <si>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</si>
  <si>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</si>
  <si>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</si>
  <si>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</si>
  <si>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</si>
  <si>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</si>
  <si>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</si>
  <si>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</si>
  <si>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</si>
  <si>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</si>
  <si>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</si>
  <si>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</si>
  <si>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</si>
  <si>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</si>
  <si>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</si>
  <si>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</si>
  <si>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</si>
  <si>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</si>
  <si>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</si>
  <si>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</si>
  <si>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</si>
  <si>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</si>
  <si>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</si>
  <si>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</si>
  <si>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</si>
  <si>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</si>
  <si>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</si>
  <si>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</si>
  <si>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</si>
  <si>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</si>
  <si>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</si>
  <si>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</si>
  <si>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</si>
  <si>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</si>
  <si>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</si>
  <si>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</si>
  <si>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</si>
  <si>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</si>
  <si>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</si>
  <si>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</si>
  <si>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</si>
  <si>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</si>
  <si>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</si>
  <si>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</si>
  <si>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</si>
  <si>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</si>
  <si>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</si>
  <si>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</si>
  <si>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</si>
  <si>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</si>
  <si>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</si>
  <si>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</si>
  <si>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</si>
  <si>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</si>
  <si>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</si>
  <si>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</si>
  <si>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</si>
  <si>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</si>
  <si>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</si>
  <si>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</si>
  <si>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</si>
  <si>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</si>
  <si>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</si>
  <si>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</si>
  <si>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</si>
  <si>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</si>
  <si>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</si>
  <si>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</si>
  <si>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</si>
  <si>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</si>
  <si>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</si>
  <si>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</si>
  <si>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</si>
  <si>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</si>
  <si>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</si>
  <si>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</si>
  <si>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</si>
  <si>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</si>
  <si>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</si>
  <si>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</si>
  <si>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</si>
  <si>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</si>
  <si>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</si>
  <si>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</si>
  <si>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</si>
  <si>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</si>
  <si>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</si>
  <si>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</si>
  <si>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</si>
  <si>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</si>
  <si>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</si>
  <si>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</si>
  <si>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</si>
  <si>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</si>
  <si>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</si>
  <si>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</si>
  <si>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</si>
  <si>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</si>
  <si>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</si>
  <si>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</si>
  <si>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</si>
  <si>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</si>
  <si>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</si>
  <si>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</si>
  <si>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</si>
  <si>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</si>
  <si>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</si>
  <si>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</si>
  <si>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</si>
  <si>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</si>
  <si>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</si>
  <si>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</si>
  <si>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</si>
  <si>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</si>
  <si>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</si>
  <si>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</si>
  <si>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</si>
  <si>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</si>
  <si>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</si>
  <si>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</si>
  <si>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</si>
  <si>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</si>
  <si>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</si>
  <si>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</si>
  <si>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</si>
  <si>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</si>
  <si>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</si>
  <si>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</si>
  <si>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</si>
  <si>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</si>
  <si>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</si>
  <si>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</si>
  <si>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</si>
  <si>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</si>
  <si>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</si>
  <si>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</si>
  <si>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</si>
  <si>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</si>
  <si>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</si>
  <si>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</si>
  <si>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</si>
  <si>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</si>
  <si>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</si>
  <si>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</si>
  <si>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</si>
  <si>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</si>
  <si>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</si>
  <si>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</si>
  <si>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</si>
  <si>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</si>
  <si>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</si>
  <si>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</si>
  <si>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</si>
  <si>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</si>
  <si>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</si>
  <si>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</si>
  <si>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</si>
  <si>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</si>
  <si>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</si>
  <si>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</si>
  <si>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</si>
  <si>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</si>
  <si>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</si>
  <si>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</si>
  <si>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</si>
  <si>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</si>
  <si>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</si>
  <si>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</si>
  <si>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</si>
  <si>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</si>
  <si>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</si>
  <si>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</si>
  <si>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</si>
  <si>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</si>
  <si>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</si>
  <si>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</si>
  <si>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</si>
  <si>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</si>
  <si>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</si>
  <si>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</si>
  <si>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</si>
  <si>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</si>
  <si>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</si>
  <si>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</si>
  <si>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</si>
  <si>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</si>
  <si>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</si>
  <si>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</si>
  <si>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</si>
  <si>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</si>
  <si>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</si>
  <si>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</si>
  <si>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</si>
  <si>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</si>
  <si>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</si>
  <si>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</si>
  <si>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</si>
  <si>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</si>
  <si>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</si>
  <si>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</si>
  <si>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</si>
  <si>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</si>
  <si>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</si>
  <si>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</si>
  <si>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</si>
  <si>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</si>
  <si>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</si>
  <si>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</si>
  <si>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</si>
  <si>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</si>
  <si>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</si>
  <si>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</si>
  <si>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</si>
  <si>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</si>
  <si>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</si>
  <si>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</si>
  <si>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</si>
  <si>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</si>
  <si>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</si>
  <si>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</si>
  <si>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</si>
  <si>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</si>
  <si>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</si>
  <si>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</si>
  <si>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</si>
  <si>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</si>
  <si>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</si>
  <si>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</si>
  <si>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</si>
  <si>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</si>
  <si>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</si>
  <si>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</si>
  <si>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</si>
  <si>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</si>
  <si>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</si>
  <si>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</si>
  <si>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</si>
  <si>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</si>
  <si>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</si>
  <si>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</si>
  <si>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</si>
  <si>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</si>
  <si>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</si>
  <si>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</si>
  <si>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</si>
  <si>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</si>
  <si>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</si>
  <si>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</si>
  <si>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</si>
  <si>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</si>
  <si>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</si>
  <si>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</si>
  <si>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</si>
  <si>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</si>
  <si>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</si>
  <si>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</si>
  <si>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</si>
  <si>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</si>
  <si>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</si>
  <si>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</si>
  <si>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</si>
  <si>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</si>
  <si>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</si>
  <si>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</si>
  <si>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</si>
  <si>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</si>
  <si>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</si>
  <si>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</si>
  <si>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</si>
  <si>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</si>
  <si>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</si>
  <si>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</si>
  <si>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</si>
  <si>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</si>
  <si>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</si>
  <si>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</si>
  <si>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</si>
  <si>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</si>
  <si>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</si>
  <si>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</si>
  <si>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</si>
  <si>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</si>
  <si>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</si>
  <si>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</si>
  <si>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</si>
  <si>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</si>
  <si>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</si>
  <si>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</si>
  <si>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</si>
  <si>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</si>
  <si>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</si>
  <si>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</si>
  <si>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</si>
  <si>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</si>
  <si>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</si>
  <si>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</si>
  <si>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</si>
  <si>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</si>
  <si>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</si>
  <si>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</si>
  <si>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</si>
  <si>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</si>
  <si>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</si>
  <si>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</si>
  <si>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</si>
  <si>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</si>
  <si>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</si>
  <si>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</si>
  <si>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</si>
  <si>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</si>
  <si>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</si>
  <si>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</si>
  <si>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</si>
  <si>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</si>
  <si>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</si>
  <si>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</si>
  <si>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</si>
  <si>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</si>
  <si>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</si>
  <si>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</si>
  <si>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</si>
  <si>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</si>
  <si>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</si>
  <si>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</si>
  <si>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</si>
  <si>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</si>
  <si>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</si>
  <si>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</si>
  <si>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</si>
  <si>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</si>
  <si>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</si>
  <si>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</si>
  <si>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</si>
  <si>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</si>
  <si>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</si>
  <si>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</si>
  <si>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</si>
  <si>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</si>
  <si>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</si>
  <si>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</si>
  <si>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</si>
  <si>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</si>
  <si>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</si>
  <si>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</si>
  <si>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</si>
  <si>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</si>
  <si>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</si>
  <si>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</si>
  <si>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</si>
  <si>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</si>
  <si>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</si>
  <si>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</si>
  <si>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</si>
  <si>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</si>
  <si>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</si>
  <si>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</si>
  <si>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</si>
  <si>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</si>
  <si>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</si>
  <si>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</si>
  <si>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</si>
  <si>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</si>
  <si>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</si>
  <si>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</si>
  <si>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</si>
  <si>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</si>
  <si>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</si>
  <si>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</si>
  <si>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</si>
  <si>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</si>
  <si>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</si>
  <si>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</si>
  <si>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</si>
  <si>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</si>
  <si>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</si>
  <si>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</si>
  <si>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</si>
  <si>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</si>
  <si>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</si>
  <si>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</si>
  <si>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</si>
  <si>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</si>
  <si>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</si>
  <si>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</si>
  <si>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</si>
  <si>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</si>
  <si>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</si>
  <si>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</si>
  <si>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</si>
  <si>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</si>
  <si>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</si>
  <si>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</si>
  <si>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</si>
  <si>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</si>
  <si>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</si>
  <si>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</si>
  <si>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</si>
  <si>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</si>
  <si>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</si>
  <si>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</si>
  <si>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</si>
  <si>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</si>
  <si>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</si>
  <si>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</si>
  <si>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</si>
  <si>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</si>
  <si>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</si>
  <si>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</si>
  <si>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</si>
  <si>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</si>
  <si>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</si>
  <si>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</si>
  <si>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</si>
  <si>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</si>
  <si>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</si>
  <si>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</si>
  <si>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</si>
  <si>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</si>
  <si>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</si>
  <si>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</si>
  <si>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</si>
  <si>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</si>
  <si>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</si>
  <si>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</si>
  <si>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</si>
  <si>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</si>
  <si>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</si>
  <si>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</si>
  <si>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</si>
  <si>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</si>
  <si>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</si>
  <si>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</si>
  <si>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</si>
  <si>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</si>
  <si>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</si>
  <si>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</si>
  <si>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</si>
  <si>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</si>
  <si>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</si>
  <si>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</si>
  <si>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</si>
  <si>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</si>
  <si>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</si>
  <si>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</si>
  <si>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</si>
  <si>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</si>
  <si>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</si>
  <si>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</si>
  <si>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</si>
  <si>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</si>
  <si>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</si>
  <si>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</si>
  <si>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</si>
  <si>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</si>
  <si>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</si>
  <si>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</si>
  <si>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</si>
  <si>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</si>
  <si>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</si>
  <si>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</si>
  <si>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</si>
  <si>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</si>
  <si>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</si>
  <si>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</si>
  <si>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</si>
  <si>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</si>
  <si>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</si>
  <si>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</si>
  <si>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</si>
  <si>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</si>
  <si>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</si>
  <si>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</si>
  <si>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</si>
  <si>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</si>
  <si>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</si>
  <si>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</si>
  <si>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</si>
  <si>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</si>
  <si>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</si>
  <si>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</si>
  <si>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</si>
  <si>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</si>
  <si>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</si>
  <si>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</si>
  <si>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</si>
  <si>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</si>
  <si>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</si>
  <si>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</si>
  <si>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</si>
  <si>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</si>
  <si>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</si>
  <si>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</si>
  <si>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</si>
  <si>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</si>
  <si>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</si>
  <si>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</si>
  <si>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</si>
  <si>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</si>
  <si>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</si>
  <si>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</si>
  <si>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</si>
  <si>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</si>
  <si>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</si>
  <si>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</si>
  <si>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</si>
  <si>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</si>
  <si>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</si>
  <si>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</si>
  <si>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</si>
  <si>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</si>
  <si>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</si>
  <si>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</si>
  <si>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</si>
  <si>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</si>
  <si>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</si>
  <si>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</si>
  <si>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</si>
  <si>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</si>
  <si>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</si>
  <si>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</si>
  <si>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</si>
  <si>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</si>
  <si>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</si>
  <si>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</si>
  <si>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</si>
  <si>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</si>
  <si>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</si>
  <si>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</si>
  <si>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</si>
  <si>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</si>
  <si>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</si>
  <si>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</si>
  <si>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</si>
  <si>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</si>
  <si>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</si>
  <si>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</si>
  <si>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</si>
  <si>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</si>
  <si>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</si>
  <si>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</si>
  <si>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</si>
  <si>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</si>
  <si>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</si>
  <si>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</si>
  <si>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</si>
  <si>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</si>
  <si>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</si>
  <si>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</si>
  <si>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</si>
  <si>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</si>
  <si>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</si>
  <si>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</si>
  <si>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</si>
  <si>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</si>
  <si>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</si>
  <si>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</si>
  <si>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</si>
  <si>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</si>
  <si>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</si>
  <si>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</si>
  <si>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</si>
  <si>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</si>
  <si>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</si>
  <si>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</si>
  <si>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</si>
  <si>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</si>
  <si>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</si>
  <si>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</si>
  <si>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</si>
  <si>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</si>
  <si>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</si>
  <si>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</si>
  <si>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</si>
  <si>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</si>
  <si>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</si>
  <si>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</si>
  <si>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</si>
  <si>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</si>
  <si>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</si>
  <si>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</si>
  <si>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</si>
  <si>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</si>
  <si>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</si>
  <si>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</si>
  <si>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</si>
  <si>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</si>
  <si>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</si>
  <si>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</si>
  <si>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</si>
  <si>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</si>
  <si>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</si>
  <si>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</si>
  <si>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</si>
  <si>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</si>
  <si>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</si>
  <si>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</si>
  <si>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</si>
  <si>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</si>
  <si>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</si>
  <si>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</si>
  <si>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</si>
  <si>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</si>
  <si>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</si>
  <si>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</si>
  <si>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</si>
  <si>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</si>
  <si>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</si>
  <si>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</si>
  <si>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</si>
  <si>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</si>
  <si>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</si>
  <si>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</si>
  <si>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</si>
  <si>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</si>
  <si>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</si>
  <si>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</si>
  <si>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</si>
  <si>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</si>
  <si>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</si>
  <si>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</si>
  <si>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</si>
  <si>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</si>
  <si>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</si>
  <si>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</si>
  <si>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</si>
  <si>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</si>
  <si>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</si>
  <si>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</si>
  <si>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</si>
  <si>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</si>
  <si>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</si>
  <si>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</si>
  <si>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</si>
  <si>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</si>
  <si>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</si>
  <si>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</si>
  <si>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</si>
  <si>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</si>
  <si>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</si>
  <si>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</si>
  <si>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</si>
  <si>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</si>
  <si>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</si>
  <si>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</si>
  <si>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</si>
  <si>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</si>
  <si>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</si>
  <si>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</si>
  <si>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</si>
  <si>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</si>
  <si>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</si>
  <si>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</si>
  <si>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</si>
  <si>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</si>
  <si>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</si>
  <si>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</si>
  <si>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</si>
  <si>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</si>
  <si>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</si>
  <si>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</si>
  <si>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</si>
  <si>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</si>
  <si>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</si>
  <si>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</si>
  <si>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</si>
  <si>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</si>
  <si>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</si>
  <si>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</si>
  <si>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</si>
  <si>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</si>
  <si>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</si>
  <si>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</si>
  <si>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</si>
  <si>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</si>
  <si>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</si>
  <si>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</si>
  <si>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</si>
  <si>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</si>
  <si>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</si>
  <si>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</si>
  <si>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</si>
  <si>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</si>
  <si>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</si>
  <si>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</si>
  <si>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</si>
  <si>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</si>
  <si>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</si>
  <si>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</si>
  <si>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</si>
  <si>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</si>
  <si>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</si>
  <si>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</si>
  <si>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</si>
  <si>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</si>
  <si>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</si>
  <si>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</si>
  <si>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</si>
  <si>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</si>
  <si>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</si>
  <si>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</si>
  <si>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</si>
  <si>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</si>
  <si>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</si>
  <si>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</si>
  <si>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</si>
  <si>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</si>
  <si>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</si>
  <si>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</si>
  <si>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</si>
  <si>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</si>
  <si>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</si>
  <si>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</si>
  <si>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</si>
  <si>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</si>
  <si>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</si>
  <si>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</si>
  <si>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</si>
  <si>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</si>
  <si>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</si>
  <si>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</si>
  <si>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</si>
  <si>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</si>
  <si>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</si>
  <si>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</si>
  <si>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</si>
  <si>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</si>
  <si>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</si>
  <si>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</si>
  <si>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</si>
  <si>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</si>
  <si>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</si>
  <si>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</si>
  <si>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</si>
  <si>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</si>
  <si>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</si>
  <si>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</si>
  <si>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</si>
  <si>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</si>
  <si>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</si>
  <si>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</si>
  <si>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</si>
  <si>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</si>
  <si>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</si>
  <si>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</si>
  <si>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</si>
  <si>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</si>
  <si>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</si>
  <si>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</si>
  <si>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</si>
  <si>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</si>
  <si>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</si>
  <si>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</si>
  <si>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</si>
  <si>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</si>
  <si>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</si>
  <si>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</si>
  <si>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</si>
  <si>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</si>
  <si>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</si>
  <si>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</si>
  <si>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</si>
  <si>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</si>
  <si>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</si>
  <si>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</si>
  <si>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</si>
  <si>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</si>
  <si>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</si>
  <si>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</si>
  <si>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</si>
  <si>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</si>
  <si>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</si>
  <si>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</si>
  <si>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</si>
  <si>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</si>
  <si>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</si>
  <si>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</si>
  <si>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</si>
  <si>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</si>
  <si>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</si>
  <si>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</si>
  <si>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</si>
  <si>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</si>
  <si>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</si>
  <si>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</si>
  <si>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</si>
  <si>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</si>
  <si>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</si>
  <si>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</si>
  <si>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</si>
  <si>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</si>
  <si>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</si>
  <si>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</si>
  <si>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</si>
  <si>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</si>
  <si>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</si>
  <si>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</si>
  <si>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</si>
  <si>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</si>
  <si>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</si>
  <si>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</si>
  <si>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</si>
  <si>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</si>
  <si>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</si>
  <si>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</si>
  <si>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</si>
  <si>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</si>
  <si>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</si>
  <si>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</si>
  <si>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</si>
  <si>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</si>
  <si>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</si>
  <si>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</si>
  <si>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</si>
  <si>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</si>
  <si>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</si>
  <si>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</si>
  <si>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</si>
  <si>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</si>
  <si>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</si>
  <si>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</si>
  <si>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</si>
  <si>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</si>
  <si>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</si>
  <si>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</si>
  <si>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</si>
  <si>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</si>
  <si>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</si>
  <si>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</si>
  <si>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</si>
  <si>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</si>
  <si>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</si>
  <si>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</si>
  <si>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</si>
  <si>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</si>
  <si>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</si>
  <si>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</si>
  <si>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</si>
  <si>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</si>
  <si>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</si>
  <si>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</si>
  <si>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</si>
  <si>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</si>
  <si>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</si>
  <si>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</si>
  <si>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</si>
  <si>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</si>
  <si>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</si>
  <si>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</si>
  <si>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</si>
  <si>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</si>
  <si>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</si>
  <si>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</si>
  <si>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</si>
  <si>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</si>
  <si>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</si>
  <si>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</si>
  <si>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</si>
  <si>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</si>
  <si>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</si>
  <si>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</si>
  <si>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</si>
  <si>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</si>
  <si>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</si>
  <si>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</si>
  <si>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</si>
  <si>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</si>
  <si>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</si>
  <si>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</si>
  <si>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</si>
  <si>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</si>
  <si>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</si>
  <si>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</si>
  <si>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</si>
  <si>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</si>
  <si>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</si>
  <si>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</si>
  <si>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</si>
  <si>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</si>
  <si>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</si>
  <si>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</si>
  <si>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</si>
  <si>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</si>
  <si>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</si>
  <si>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</si>
  <si>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</si>
  <si>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</si>
  <si>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</si>
  <si>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</si>
  <si>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</si>
  <si>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</si>
  <si>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</si>
  <si>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</si>
  <si>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</si>
  <si>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</si>
  <si>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</si>
  <si>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</si>
  <si>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</si>
  <si>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</si>
  <si>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</si>
  <si>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</si>
  <si>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</si>
  <si>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</si>
  <si>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</si>
  <si>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</si>
  <si>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</si>
  <si>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</si>
  <si>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</si>
  <si>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</si>
  <si>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</si>
  <si>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</si>
  <si>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</si>
  <si>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</si>
  <si>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</si>
  <si>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</si>
  <si>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</si>
  <si>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</si>
  <si>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</si>
  <si>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</si>
  <si>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</si>
  <si>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</si>
  <si>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</si>
  <si>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</si>
  <si>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</si>
  <si>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</si>
  <si>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</si>
  <si>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</si>
  <si>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</si>
  <si>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</si>
  <si>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</si>
  <si>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</si>
  <si>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</si>
  <si>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</si>
  <si>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</si>
  <si>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</si>
  <si>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</si>
  <si>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</si>
  <si>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</si>
  <si>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</si>
  <si>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</si>
  <si>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</si>
  <si>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</si>
  <si>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</si>
  <si>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</si>
  <si>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</si>
  <si>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</si>
  <si>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</si>
  <si>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</si>
  <si>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</si>
  <si>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</si>
  <si>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</si>
  <si>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</si>
  <si>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</si>
  <si>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</si>
  <si>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</si>
  <si>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</si>
  <si>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</si>
  <si>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</si>
  <si>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</si>
  <si>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</si>
  <si>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</si>
  <si>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</si>
  <si>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</si>
  <si>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</si>
  <si>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</si>
  <si>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</si>
  <si>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</si>
  <si>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</si>
  <si>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</si>
  <si>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</si>
  <si>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</si>
  <si>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</si>
  <si>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</si>
  <si>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</si>
  <si>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</si>
  <si>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</si>
  <si>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</si>
  <si>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</si>
  <si>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</si>
  <si>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</si>
  <si>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</si>
  <si>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</si>
  <si>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</si>
  <si>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</si>
  <si>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</si>
  <si>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</si>
  <si>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</si>
  <si>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</si>
  <si>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</si>
  <si>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</si>
  <si>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</si>
  <si>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</si>
  <si>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</si>
  <si>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</si>
  <si>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</si>
  <si>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</si>
  <si>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</si>
  <si>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</si>
  <si>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</si>
  <si>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</si>
  <si>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</si>
  <si>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</si>
  <si>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</si>
  <si>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</si>
  <si>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</si>
  <si>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</si>
  <si>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</si>
  <si>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</si>
  <si>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</si>
  <si>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</si>
  <si>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</si>
  <si>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</si>
  <si>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</si>
  <si>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</si>
  <si>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</si>
  <si>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</si>
  <si>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</si>
  <si>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</si>
  <si>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</si>
  <si>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</si>
  <si>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</si>
  <si>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</si>
  <si>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</si>
  <si>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</si>
  <si>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</si>
  <si>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</si>
  <si>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</si>
  <si>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</si>
  <si>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</si>
  <si>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</si>
  <si>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</si>
  <si>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</si>
  <si>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</si>
  <si>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</si>
  <si>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</si>
  <si>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</si>
  <si>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</si>
  <si>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</si>
  <si>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</si>
  <si>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</si>
  <si>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</si>
  <si>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</si>
  <si>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</si>
  <si>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</si>
  <si>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</si>
  <si>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</si>
  <si>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</si>
  <si>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</si>
  <si>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</si>
  <si>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</si>
  <si>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</si>
  <si>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</si>
  <si>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</si>
  <si>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</si>
  <si>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</si>
  <si>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</si>
  <si>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</si>
  <si>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</si>
  <si>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</si>
  <si>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</si>
  <si>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</si>
  <si>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</si>
  <si>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</si>
  <si>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</si>
  <si>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</si>
  <si>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</si>
  <si>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</si>
  <si>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</si>
  <si>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</si>
  <si>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</si>
  <si>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</si>
  <si>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</si>
  <si>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</si>
  <si>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</si>
  <si>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</si>
  <si>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</si>
  <si>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</si>
  <si>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</si>
  <si>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</si>
  <si>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</si>
  <si>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</si>
  <si>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</si>
  <si>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</si>
  <si>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</si>
  <si>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</si>
  <si>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</si>
  <si>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</si>
  <si>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</si>
  <si>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</si>
  <si>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</si>
  <si>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</si>
  <si>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</si>
  <si>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</si>
  <si>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</si>
  <si>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</si>
  <si>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</si>
  <si>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</si>
  <si>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</si>
  <si>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</si>
  <si>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</si>
  <si>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</si>
  <si>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</si>
  <si>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</si>
  <si>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</si>
  <si>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</si>
  <si>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</si>
  <si>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</si>
  <si>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</si>
  <si>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</si>
  <si>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</si>
  <si>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</si>
  <si>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</si>
  <si>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</si>
  <si>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</si>
  <si>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</si>
  <si>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</si>
  <si>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</si>
  <si>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</si>
  <si>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</si>
  <si>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</si>
  <si>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</si>
  <si>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</si>
  <si>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</si>
  <si>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</si>
  <si>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</si>
  <si>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</si>
  <si>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</si>
  <si>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</si>
  <si>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</si>
  <si>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</si>
  <si>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</si>
  <si>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</si>
  <si>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</si>
  <si>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</si>
  <si>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</si>
  <si>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</si>
  <si>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</si>
  <si>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</si>
  <si>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</si>
  <si>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</si>
  <si>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</si>
  <si>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</si>
  <si>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</si>
  <si>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</si>
  <si>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</si>
  <si>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</si>
  <si>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</si>
  <si>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</si>
  <si>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</si>
  <si>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</si>
  <si>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</si>
  <si>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</si>
  <si>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</si>
  <si>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</si>
  <si>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</si>
  <si>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</si>
  <si>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</si>
  <si>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</si>
  <si>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</si>
  <si>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</si>
  <si>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</si>
  <si>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</si>
  <si>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</si>
  <si>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</si>
  <si>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</si>
  <si>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</si>
  <si>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</si>
  <si>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</si>
  <si>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</si>
  <si>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</si>
  <si>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</si>
  <si>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</si>
  <si>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</si>
  <si>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</si>
  <si>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</si>
  <si>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</si>
  <si>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</si>
  <si>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</si>
  <si>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</si>
  <si>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</si>
  <si>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</si>
  <si>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</si>
  <si>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</si>
  <si>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</si>
  <si>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</si>
  <si>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</si>
  <si>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</si>
  <si>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</si>
  <si>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</si>
  <si>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</si>
  <si>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</si>
  <si>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</si>
  <si>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</si>
  <si>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</si>
  <si>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</si>
  <si>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</si>
  <si>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</si>
  <si>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</si>
  <si>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</si>
  <si>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</si>
  <si>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</si>
  <si>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</si>
  <si>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</si>
  <si>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</si>
  <si>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</si>
  <si>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</si>
  <si>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</si>
  <si>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</si>
  <si>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</si>
  <si>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</si>
  <si>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</si>
  <si>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</si>
  <si>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</si>
  <si>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</si>
  <si>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</si>
  <si>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</si>
  <si>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</si>
  <si>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</si>
  <si>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</si>
  <si>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</si>
  <si>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</si>
  <si>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</si>
  <si>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</si>
  <si>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</si>
  <si>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</si>
  <si>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</si>
  <si>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</si>
  <si>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</si>
  <si>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</si>
  <si>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</si>
  <si>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</si>
  <si>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</si>
  <si>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</si>
  <si>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</si>
  <si>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</si>
  <si>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</si>
  <si>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</si>
  <si>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</si>
  <si>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</si>
  <si>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</si>
  <si>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</si>
  <si>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</si>
  <si>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</si>
  <si>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</si>
  <si>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</si>
  <si>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</si>
  <si>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</si>
  <si>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</si>
  <si>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</si>
  <si>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</si>
  <si>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</si>
  <si>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</si>
  <si>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</si>
  <si>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</si>
  <si>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</si>
  <si>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</si>
  <si>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</si>
  <si>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</si>
  <si>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</si>
  <si>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</si>
  <si>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</si>
  <si>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</si>
  <si>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</si>
  <si>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</si>
  <si>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</si>
  <si>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</si>
  <si>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</si>
  <si>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</si>
  <si>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</si>
  <si>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</si>
  <si>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</si>
  <si>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</si>
  <si>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</si>
  <si>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</si>
  <si>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</si>
  <si>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</si>
  <si>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</si>
  <si>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</si>
  <si>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</si>
  <si>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</si>
  <si>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</si>
  <si>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</si>
  <si>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</si>
  <si>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</si>
  <si>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</si>
  <si>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</si>
  <si>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</si>
  <si>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</si>
  <si>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</si>
  <si>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</si>
  <si>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</si>
  <si>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</si>
  <si>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</si>
  <si>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</si>
  <si>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</si>
  <si>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</si>
  <si>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</si>
  <si>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</si>
  <si>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</si>
  <si>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</si>
  <si>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</si>
  <si>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</si>
  <si>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</si>
  <si>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</si>
  <si>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</si>
  <si>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</si>
  <si>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</si>
  <si>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</si>
  <si>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</si>
  <si>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</si>
  <si>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</si>
  <si>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</si>
  <si>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</si>
  <si>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</si>
  <si>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</si>
  <si>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</si>
  <si>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</si>
  <si>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</si>
  <si>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</si>
  <si>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</si>
  <si>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</si>
  <si>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</si>
  <si>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</si>
  <si>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</si>
  <si>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</si>
  <si>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</si>
  <si>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</si>
  <si>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</si>
  <si>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</si>
  <si>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</si>
  <si>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</si>
  <si>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</si>
  <si>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</si>
  <si>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</si>
  <si>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</si>
  <si>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</si>
  <si>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</si>
  <si>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</si>
  <si>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</si>
  <si>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</si>
  <si>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</si>
  <si>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</si>
  <si>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</si>
  <si>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</si>
  <si>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</si>
  <si>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</si>
  <si>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</si>
  <si>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</si>
  <si>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</si>
  <si>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</si>
  <si>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</si>
  <si>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</si>
  <si>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</si>
  <si>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</si>
  <si>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</si>
  <si>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</si>
  <si>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</si>
  <si>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</si>
  <si>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</si>
  <si>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</si>
  <si>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</si>
  <si>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</si>
  <si>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</si>
  <si>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</si>
  <si>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</si>
  <si>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</si>
  <si>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</si>
  <si>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</si>
  <si>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</si>
  <si>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</si>
  <si>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</si>
  <si>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</si>
  <si>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</si>
  <si>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</si>
  <si>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</si>
  <si>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</si>
  <si>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</si>
  <si>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</si>
  <si>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</si>
  <si>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</si>
  <si>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</si>
  <si>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</si>
  <si>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</si>
  <si>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</si>
  <si>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</si>
  <si>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</si>
  <si>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</si>
  <si>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</si>
  <si>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</si>
  <si>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</si>
  <si>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</si>
  <si>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</si>
  <si>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</si>
  <si>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</si>
  <si>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</si>
  <si>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</si>
  <si>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</si>
  <si>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</si>
  <si>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</si>
  <si>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</si>
  <si>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</si>
  <si>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</si>
  <si>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</si>
  <si>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</si>
  <si>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</si>
  <si>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</si>
  <si>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</si>
  <si>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</si>
  <si>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</si>
  <si>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</si>
  <si>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</si>
  <si>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</si>
  <si>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</si>
  <si>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</si>
  <si>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</si>
  <si>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</si>
  <si>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</si>
  <si>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</si>
  <si>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</si>
  <si>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</si>
  <si>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</si>
  <si>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</si>
  <si>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</si>
  <si>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</si>
  <si>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</si>
  <si>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</si>
  <si>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</si>
  <si>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</si>
  <si>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</si>
  <si>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</si>
  <si>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</si>
  <si>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</si>
  <si>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</si>
  <si>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</si>
  <si>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</si>
  <si>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</si>
  <si>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</si>
  <si>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</si>
  <si>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</si>
  <si>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</si>
  <si>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</si>
  <si>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</si>
  <si>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</si>
  <si>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</si>
  <si>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</si>
  <si>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</si>
  <si>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</si>
  <si>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</si>
  <si>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</si>
  <si>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</si>
  <si>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</si>
  <si>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</si>
  <si>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</si>
  <si>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</si>
  <si>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</si>
  <si>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</si>
  <si>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</si>
  <si>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</si>
  <si>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</si>
  <si>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</si>
  <si>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</si>
  <si>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</si>
  <si>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</si>
  <si>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</si>
  <si>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</si>
  <si>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</si>
  <si>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</si>
  <si>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</si>
  <si>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</si>
  <si>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</si>
  <si>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</si>
  <si>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</si>
  <si>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</si>
  <si>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</si>
  <si>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</si>
  <si>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</si>
  <si>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</si>
  <si>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</si>
  <si>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</si>
  <si>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</si>
  <si>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</si>
  <si>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</si>
  <si>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</si>
  <si>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</si>
  <si>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</si>
  <si>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</si>
  <si>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</si>
  <si>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</si>
  <si>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</si>
  <si>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</si>
  <si>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</si>
  <si>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</si>
  <si>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</si>
  <si>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</si>
  <si>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</si>
  <si>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</si>
  <si>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</si>
  <si>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</si>
  <si>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</si>
  <si>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</si>
  <si>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</si>
  <si>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</si>
  <si>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</si>
  <si>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</si>
  <si>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</si>
  <si>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</si>
  <si>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</si>
  <si>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</si>
  <si>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</si>
  <si>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</si>
  <si>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</si>
  <si>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</si>
  <si>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</si>
  <si>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</si>
  <si>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</si>
  <si>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</si>
  <si>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</si>
  <si>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</si>
  <si>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</si>
  <si>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</si>
  <si>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</si>
  <si>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</si>
  <si>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</si>
  <si>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</si>
  <si>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</si>
  <si>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</si>
  <si>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</si>
  <si>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</si>
  <si>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</si>
  <si>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</si>
  <si>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</si>
  <si>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</si>
  <si>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</si>
  <si>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</si>
  <si>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</si>
  <si>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</si>
  <si>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</si>
  <si>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</si>
  <si>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</si>
  <si>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</si>
  <si>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</si>
  <si>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</si>
  <si>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</si>
  <si>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</si>
  <si>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</si>
  <si>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</si>
  <si>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</si>
  <si>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</si>
  <si>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</si>
  <si>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</si>
  <si>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</si>
  <si>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</si>
  <si>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</si>
  <si>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</si>
  <si>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</si>
  <si>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</si>
  <si>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</si>
  <si>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</si>
  <si>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</si>
  <si>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</si>
  <si>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</si>
  <si>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</si>
  <si>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</si>
  <si>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</si>
  <si>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</si>
  <si>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</si>
  <si>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</si>
  <si>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</si>
  <si>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</si>
  <si>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</si>
  <si>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</si>
  <si>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</si>
  <si>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</si>
  <si>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</si>
  <si>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</si>
  <si>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</si>
  <si>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</si>
  <si>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</si>
  <si>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</si>
  <si>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</si>
  <si>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</si>
  <si>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</si>
  <si>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</si>
  <si>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</si>
  <si>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</si>
  <si>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</si>
  <si>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</si>
  <si>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</si>
  <si>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</si>
  <si>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</si>
  <si>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</si>
  <si>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</si>
  <si>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</si>
  <si>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</si>
  <si>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</si>
  <si>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</si>
  <si>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</si>
  <si>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</si>
  <si>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</si>
  <si>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</si>
  <si>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</si>
  <si>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</si>
  <si>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</si>
  <si>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</si>
  <si>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</si>
  <si>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</si>
  <si>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</si>
  <si>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</si>
  <si>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</si>
  <si>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</si>
  <si>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</si>
  <si>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</si>
  <si>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</si>
  <si>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</si>
  <si>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</si>
  <si>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</si>
  <si>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</si>
  <si>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</si>
  <si>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</si>
  <si>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</si>
  <si>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</si>
  <si>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</si>
  <si>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</si>
  <si>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</si>
  <si>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</si>
  <si>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</si>
  <si>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</si>
  <si>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</si>
  <si>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</si>
  <si>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</si>
  <si>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</si>
  <si>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</si>
  <si>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</si>
  <si>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</si>
  <si>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</si>
  <si>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</si>
  <si>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</si>
  <si>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</si>
  <si>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</si>
  <si>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</si>
  <si>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</si>
  <si>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</si>
  <si>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</si>
  <si>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</si>
  <si>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</si>
  <si>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</si>
  <si>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</si>
  <si>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</si>
  <si>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</si>
  <si>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</si>
  <si>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</si>
  <si>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</si>
  <si>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</si>
  <si>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</si>
  <si>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</si>
  <si>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</si>
  <si>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</si>
  <si>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</si>
  <si>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</si>
  <si>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</si>
  <si>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</si>
  <si>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</si>
  <si>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</si>
  <si>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</si>
  <si>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</si>
  <si>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</si>
  <si>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</si>
  <si>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</si>
  <si>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</si>
  <si>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</si>
  <si>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</si>
  <si>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</si>
  <si>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</si>
  <si>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</si>
  <si>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</si>
  <si>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</si>
  <si>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</si>
  <si>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</si>
  <si>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</si>
  <si>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</si>
  <si>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</si>
  <si>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</si>
  <si>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</si>
  <si>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</si>
  <si>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</si>
  <si>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</si>
  <si>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</si>
  <si>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</si>
  <si>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</si>
  <si>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</si>
  <si>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</si>
  <si>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</si>
  <si>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</si>
  <si>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</si>
  <si>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</si>
  <si>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</si>
  <si>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</si>
  <si>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</si>
  <si>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</si>
  <si>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</si>
  <si>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</si>
  <si>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</si>
  <si>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</si>
  <si>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</si>
  <si>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</si>
  <si>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</si>
  <si>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</si>
  <si>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</si>
  <si>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</si>
  <si>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</si>
  <si>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</si>
  <si>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</si>
  <si>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</si>
  <si>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</si>
  <si>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</si>
  <si>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</si>
  <si>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</si>
  <si>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</si>
  <si>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</si>
  <si>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</si>
  <si>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</si>
  <si>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</si>
  <si>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</si>
  <si>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</si>
  <si>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</si>
  <si>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</si>
  <si>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</si>
  <si>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</si>
  <si>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</si>
  <si>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</si>
  <si>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</si>
  <si>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</si>
  <si>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</si>
  <si>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</si>
  <si>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</si>
  <si>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</si>
  <si>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</si>
  <si>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</si>
  <si>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</si>
  <si>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</si>
  <si>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</si>
  <si>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</si>
  <si>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</si>
  <si>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</si>
  <si>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</si>
  <si>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</si>
  <si>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</si>
  <si>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</si>
  <si>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</si>
  <si>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</si>
  <si>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</si>
  <si>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</si>
  <si>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</si>
  <si>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</si>
  <si>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</si>
  <si>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</si>
  <si>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</si>
  <si>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</si>
  <si>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</si>
  <si>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</si>
  <si>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</si>
  <si>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</si>
  <si>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</si>
  <si>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</si>
  <si>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</si>
  <si>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</si>
  <si>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</si>
  <si>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</si>
  <si>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</si>
  <si>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</si>
  <si>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</si>
  <si>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</si>
  <si>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</si>
  <si>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</si>
  <si>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</si>
  <si>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</si>
  <si>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</si>
  <si>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</si>
  <si>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</si>
  <si>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</si>
  <si>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</si>
  <si>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</si>
  <si>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</si>
  <si>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</si>
  <si>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</si>
  <si>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</si>
  <si>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</si>
  <si>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</si>
  <si>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</si>
  <si>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</si>
  <si>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</si>
  <si>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</si>
  <si>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</si>
  <si>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</si>
  <si>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</si>
  <si>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</si>
  <si>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</si>
  <si>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</si>
  <si>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</si>
  <si>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</si>
  <si>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</si>
  <si>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</si>
  <si>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</si>
  <si>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</si>
  <si>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</si>
  <si>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</si>
  <si>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</si>
  <si>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</si>
  <si>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</si>
  <si>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</si>
  <si>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</si>
  <si>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</si>
  <si>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</si>
  <si>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</si>
  <si>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</si>
  <si>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</si>
  <si>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</si>
  <si>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</si>
  <si>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</si>
  <si>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</si>
  <si>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</si>
  <si>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</si>
  <si>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</si>
  <si>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</si>
  <si>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</si>
  <si>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</si>
  <si>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</si>
  <si>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</si>
  <si>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</si>
  <si>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</si>
  <si>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</si>
  <si>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</si>
  <si>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</si>
  <si>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</si>
  <si>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</si>
  <si>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</si>
  <si>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</si>
  <si>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</si>
  <si>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</si>
  <si>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</si>
  <si>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</si>
  <si>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</si>
  <si>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</si>
  <si>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</si>
  <si>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</si>
  <si>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</si>
  <si>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</si>
  <si>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</si>
  <si>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</si>
  <si>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</si>
  <si>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</si>
  <si>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</si>
  <si>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</si>
  <si>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</si>
  <si>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</si>
  <si>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</si>
  <si>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</si>
  <si>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</si>
  <si>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</si>
  <si>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</si>
  <si>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</si>
  <si>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</si>
  <si>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</si>
  <si>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</si>
  <si>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</si>
  <si>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</si>
  <si>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</si>
  <si>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</si>
  <si>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</si>
  <si>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</si>
  <si>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</si>
  <si>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</si>
  <si>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</si>
  <si>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</si>
  <si>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</si>
  <si>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</si>
  <si>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</si>
  <si>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</si>
  <si>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</si>
  <si>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</si>
  <si>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</si>
  <si>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</si>
  <si>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</si>
  <si>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</si>
  <si>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</si>
  <si>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</si>
  <si>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</si>
  <si>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</si>
  <si>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</si>
  <si>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</si>
  <si>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</si>
  <si>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</si>
  <si>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</si>
  <si>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</si>
  <si>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</si>
  <si>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</si>
  <si>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</si>
  <si>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</si>
  <si>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</si>
  <si>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</si>
  <si>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</si>
  <si>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</si>
  <si>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</si>
  <si>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</si>
  <si>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</si>
  <si>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</si>
  <si>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</si>
  <si>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</si>
  <si>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</si>
  <si>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</si>
  <si>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</si>
  <si>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</si>
  <si>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</si>
  <si>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</si>
  <si>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</si>
  <si>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</si>
  <si>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</si>
  <si>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</si>
  <si>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</si>
  <si>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</si>
  <si>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</si>
  <si>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</si>
  <si>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</si>
  <si>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</si>
  <si>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</si>
  <si>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</si>
  <si>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</si>
  <si>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</si>
  <si>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</si>
  <si>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</si>
  <si>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</si>
  <si>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</si>
  <si>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</si>
  <si>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</si>
  <si>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</si>
  <si>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</si>
  <si>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</si>
  <si>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</si>
  <si>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</si>
  <si>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</si>
  <si>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</si>
  <si>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</si>
  <si>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</si>
  <si>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</si>
  <si>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</si>
  <si>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</si>
  <si>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</si>
  <si>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</si>
  <si>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</si>
  <si>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</si>
  <si>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</si>
  <si>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</si>
  <si>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</si>
  <si>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</si>
  <si>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</si>
  <si>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</si>
  <si>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</si>
  <si>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</si>
  <si>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</si>
  <si>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</si>
  <si>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</si>
  <si>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</si>
  <si>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</si>
  <si>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</si>
  <si>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</si>
  <si>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</si>
  <si>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</si>
  <si>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</si>
  <si>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</si>
  <si>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</si>
  <si>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</si>
  <si>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</si>
  <si>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</si>
  <si>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</si>
  <si>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</si>
  <si>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</si>
  <si>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</si>
  <si>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</si>
  <si>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</si>
  <si>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</si>
  <si>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</si>
  <si>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</si>
  <si>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</si>
  <si>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</si>
  <si>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</si>
  <si>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</si>
  <si>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</si>
  <si>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</si>
  <si>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</si>
  <si>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</si>
  <si>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</si>
  <si>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</si>
  <si>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</si>
  <si>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</si>
  <si>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</si>
  <si>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</si>
  <si>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</si>
  <si>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</si>
  <si>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</si>
  <si>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</si>
  <si>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</si>
  <si>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</si>
  <si>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</si>
  <si>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</si>
  <si>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</si>
  <si>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</si>
  <si>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</si>
  <si>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</si>
  <si>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</si>
  <si>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</si>
  <si>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</si>
  <si>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</si>
  <si>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</si>
  <si>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</si>
  <si>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</si>
  <si>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</si>
  <si>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</si>
  <si>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</si>
  <si>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</si>
  <si>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</si>
  <si>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</si>
  <si>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</si>
  <si>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</si>
  <si>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</si>
  <si>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</si>
  <si>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</si>
  <si>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</si>
  <si>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</si>
  <si>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</si>
  <si>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</si>
  <si>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</si>
  <si>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</si>
  <si>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</si>
  <si>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</si>
  <si>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</si>
  <si>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</si>
  <si>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</si>
  <si>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</si>
  <si>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</si>
  <si>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</si>
  <si>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</si>
  <si>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</si>
  <si>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</si>
  <si>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</si>
  <si>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</si>
  <si>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</si>
  <si>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</si>
  <si>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</si>
  <si>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</si>
  <si>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</si>
  <si>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</si>
  <si>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</si>
  <si>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</si>
  <si>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</si>
  <si>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</si>
  <si>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</si>
  <si>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</si>
  <si>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</si>
  <si>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</si>
  <si>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</si>
  <si>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</si>
  <si>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</si>
  <si>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</si>
  <si>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</si>
  <si>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</si>
  <si>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</si>
  <si>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</si>
  <si>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</si>
  <si>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</si>
  <si>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</si>
  <si>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</si>
  <si>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</si>
  <si>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</si>
  <si>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</si>
  <si>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</si>
  <si>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</si>
  <si>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</si>
  <si>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</si>
  <si>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</si>
  <si>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</si>
  <si>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</si>
  <si>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</si>
  <si>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</si>
  <si>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</si>
  <si>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</si>
  <si>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</si>
  <si>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</si>
  <si>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</si>
  <si>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</si>
  <si>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</si>
  <si>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</si>
  <si>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</si>
  <si>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</si>
  <si>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</si>
  <si>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</si>
  <si>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</si>
  <si>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</si>
  <si>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</si>
  <si>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</si>
  <si>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</si>
  <si>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</si>
  <si>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</si>
  <si>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</si>
  <si>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</si>
  <si>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</si>
  <si>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</si>
  <si>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</si>
  <si>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</si>
  <si>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</si>
  <si>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</si>
  <si>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</si>
  <si>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</si>
  <si>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</si>
  <si>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</si>
  <si>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</si>
  <si>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</si>
  <si>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</si>
  <si>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</si>
  <si>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</si>
  <si>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</si>
  <si>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</si>
  <si>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</si>
  <si>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</si>
  <si>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</si>
  <si>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</si>
  <si>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</si>
  <si>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</si>
  <si>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</si>
  <si>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</si>
  <si>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</si>
  <si>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</si>
  <si>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</si>
  <si>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</si>
  <si>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</si>
  <si>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</si>
  <si>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</si>
  <si>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</si>
  <si>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</si>
  <si>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</si>
  <si>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</si>
  <si>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</si>
  <si>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</si>
  <si>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</si>
  <si>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</si>
  <si>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</si>
  <si>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</si>
  <si>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</si>
  <si>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</si>
  <si>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</si>
  <si>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</si>
  <si>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</si>
  <si>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</si>
  <si>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</si>
  <si>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</si>
  <si>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</si>
  <si>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</si>
  <si>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</si>
  <si>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</si>
  <si>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</si>
  <si>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</si>
  <si>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</si>
  <si>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</si>
  <si>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</si>
  <si>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</si>
  <si>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</si>
  <si>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</si>
  <si>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</si>
  <si>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</si>
  <si>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</si>
  <si>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</si>
  <si>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</si>
  <si>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</si>
  <si>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</si>
  <si>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</si>
  <si>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</si>
  <si>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</si>
  <si>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</si>
  <si>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</si>
  <si>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</si>
  <si>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</si>
  <si>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</si>
  <si>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</si>
  <si>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</si>
  <si>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</si>
  <si>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</si>
  <si>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</si>
  <si>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</si>
  <si>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</si>
  <si>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</si>
  <si>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</si>
  <si>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</si>
  <si>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</si>
  <si>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</si>
  <si>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</si>
  <si>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</si>
  <si>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</si>
  <si>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</si>
  <si>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</si>
  <si>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</si>
  <si>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</si>
  <si>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</si>
  <si>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</si>
  <si>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</si>
  <si>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</si>
  <si>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</si>
  <si>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</si>
  <si>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</si>
  <si>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</si>
  <si>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</si>
  <si>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</si>
  <si>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</si>
  <si>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</si>
  <si>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</si>
  <si>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</si>
  <si>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</si>
  <si>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</si>
  <si>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</si>
  <si>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</si>
  <si>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</si>
  <si>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</si>
  <si>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</si>
  <si>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</si>
  <si>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</si>
  <si>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</si>
  <si>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</si>
  <si>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</si>
  <si>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</si>
  <si>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</si>
  <si>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</si>
  <si>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</si>
  <si>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</si>
  <si>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</si>
  <si>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</si>
  <si>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</si>
  <si>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</si>
  <si>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</si>
  <si>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</si>
  <si>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</si>
  <si>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</si>
  <si>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</si>
  <si>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</si>
  <si>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</si>
  <si>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</si>
  <si>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</si>
  <si>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</si>
  <si>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</si>
  <si>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</si>
  <si>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</si>
  <si>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</si>
  <si>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</si>
  <si>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</si>
  <si>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</si>
  <si>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</si>
  <si>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</si>
  <si>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</si>
  <si>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</si>
  <si>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</si>
  <si>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</si>
  <si>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</si>
  <si>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</si>
  <si>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</si>
  <si>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</si>
  <si>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</si>
  <si>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</si>
  <si>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</si>
  <si>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</si>
  <si>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</si>
  <si>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</si>
  <si>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</si>
  <si>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</si>
  <si>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</si>
  <si>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</si>
  <si>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</si>
  <si>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</si>
  <si>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</si>
  <si>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</si>
  <si>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</si>
  <si>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</si>
  <si>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</si>
  <si>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</si>
  <si>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</si>
  <si>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</si>
  <si>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</si>
  <si>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</si>
  <si>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</si>
  <si>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</si>
  <si>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</si>
  <si>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</si>
  <si>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</si>
  <si>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</si>
  <si>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</si>
  <si>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</si>
  <si>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</si>
  <si>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</si>
  <si>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</si>
  <si>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</si>
  <si>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</si>
  <si>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</si>
  <si>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</si>
  <si>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</si>
  <si>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</si>
  <si>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</si>
  <si>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</si>
  <si>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</si>
  <si>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</si>
  <si>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</si>
  <si>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</si>
  <si>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</si>
  <si>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</si>
  <si>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</si>
  <si>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</si>
  <si>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</si>
  <si>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</si>
  <si>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</si>
  <si>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</si>
  <si>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</si>
  <si>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</si>
  <si>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</si>
  <si>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</si>
  <si>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</si>
  <si>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</si>
  <si>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</si>
  <si>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</si>
  <si>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</si>
  <si>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</si>
  <si>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</si>
  <si>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</si>
  <si>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</si>
  <si>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</si>
  <si>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</si>
  <si>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</si>
  <si>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</si>
  <si>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</si>
  <si>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</si>
  <si>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</si>
  <si>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</si>
  <si>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</si>
  <si>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</si>
  <si>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</si>
  <si>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</si>
  <si>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</si>
  <si>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</si>
  <si>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</si>
  <si>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</si>
  <si>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</si>
  <si>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</si>
  <si>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</si>
  <si>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</si>
  <si>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</si>
  <si>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</si>
  <si>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</si>
  <si>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</si>
  <si>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</si>
  <si>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</si>
  <si>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</si>
  <si>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</si>
  <si>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</si>
  <si>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</si>
  <si>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</si>
  <si>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</si>
  <si>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</si>
  <si>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</si>
  <si>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</si>
  <si>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</si>
  <si>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</si>
  <si>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</si>
  <si>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</si>
  <si>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</si>
  <si>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</si>
  <si>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</si>
  <si>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</si>
  <si>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</si>
  <si>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</si>
  <si>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</si>
  <si>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</si>
  <si>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</si>
  <si>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</si>
  <si>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</si>
  <si>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</si>
  <si>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</si>
  <si>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</si>
  <si>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</si>
  <si>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</si>
  <si>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</si>
  <si>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</si>
  <si>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</si>
  <si>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</si>
  <si>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</si>
  <si>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</si>
  <si>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</si>
  <si>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</si>
  <si>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</si>
  <si>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</si>
  <si>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</si>
  <si>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</si>
  <si>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</si>
  <si>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</si>
  <si>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</si>
  <si>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</si>
  <si>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</si>
  <si>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</si>
  <si>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</si>
  <si>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</si>
  <si>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</si>
  <si>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</si>
  <si>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</si>
  <si>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</si>
  <si>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</si>
  <si>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</si>
  <si>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</si>
  <si>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</si>
  <si>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</si>
  <si>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</si>
  <si>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</si>
  <si>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</si>
  <si>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</si>
  <si>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</si>
  <si>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</si>
  <si>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</si>
  <si>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</si>
  <si>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</si>
  <si>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</si>
  <si>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</si>
  <si>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</si>
  <si>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</si>
  <si>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</si>
  <si>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</si>
  <si>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</si>
  <si>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</si>
  <si>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</si>
  <si>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</si>
  <si>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</si>
  <si>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</si>
  <si>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</si>
  <si>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</si>
  <si>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</si>
  <si>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</si>
  <si>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</si>
  <si>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</si>
  <si>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</si>
  <si>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</si>
  <si>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</si>
  <si>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</si>
  <si>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</si>
  <si>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</si>
  <si>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</si>
  <si>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</si>
  <si>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</si>
  <si>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</si>
  <si>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</si>
  <si>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</si>
  <si>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</si>
  <si>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</si>
  <si>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</si>
  <si>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</si>
  <si>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</si>
  <si>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</si>
  <si>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</si>
  <si>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</si>
  <si>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</si>
  <si>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</si>
  <si>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</si>
  <si>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</si>
  <si>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</si>
  <si>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</si>
  <si>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</si>
  <si>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</si>
  <si>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</si>
  <si>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</si>
  <si>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</si>
  <si>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</si>
  <si>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</si>
  <si>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</si>
  <si>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</si>
  <si>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</si>
  <si>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</si>
  <si>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</si>
  <si>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</si>
  <si>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</si>
  <si>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</si>
  <si>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</si>
  <si>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</si>
  <si>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</si>
  <si>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</si>
  <si>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</si>
  <si>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</si>
  <si>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</si>
  <si>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</si>
  <si>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</si>
  <si>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</si>
  <si>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</si>
  <si>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</si>
  <si>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</si>
  <si>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</si>
  <si>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</si>
  <si>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</si>
  <si>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</si>
  <si>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</si>
  <si>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</si>
  <si>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</si>
  <si>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</si>
  <si>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</si>
  <si>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</si>
  <si>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</si>
  <si>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</si>
  <si>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</si>
  <si>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</si>
  <si>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</si>
  <si>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</si>
  <si>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</si>
  <si>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</si>
  <si>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</si>
  <si>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</si>
  <si>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</si>
  <si>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</si>
  <si>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</si>
  <si>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</si>
  <si>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</si>
  <si>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</si>
  <si>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</si>
  <si>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</si>
  <si>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</si>
  <si>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</si>
  <si>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</si>
  <si>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</si>
  <si>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</si>
  <si>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</si>
  <si>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</si>
  <si>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</si>
  <si>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</si>
  <si>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</si>
  <si>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</si>
  <si>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</si>
  <si>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</si>
  <si>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</si>
  <si>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</si>
  <si>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</si>
  <si>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</si>
  <si>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</si>
  <si>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</si>
  <si>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</si>
  <si>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</si>
  <si>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</si>
  <si>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</si>
  <si>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</si>
  <si>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</si>
  <si>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</si>
  <si>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</si>
  <si>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</si>
  <si>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</si>
  <si>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</si>
  <si>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</si>
  <si>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</si>
  <si>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</si>
  <si>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</si>
  <si>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</si>
  <si>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</si>
  <si>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</si>
  <si>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</si>
  <si>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</si>
  <si>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</si>
  <si>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</si>
  <si>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</si>
  <si>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</si>
  <si>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</si>
  <si>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</si>
  <si>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</si>
  <si>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</si>
  <si>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</si>
  <si>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</si>
  <si>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</si>
  <si>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</si>
  <si>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</si>
  <si>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</si>
  <si>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</si>
  <si>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</si>
  <si>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</si>
  <si>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</si>
  <si>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</si>
  <si>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</si>
  <si>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</si>
  <si>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</si>
  <si>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</si>
  <si>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</si>
  <si>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</si>
  <si>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</si>
  <si>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</si>
  <si>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</si>
  <si>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</si>
  <si>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</si>
  <si>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</si>
  <si>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</si>
  <si>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</si>
  <si>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</si>
  <si>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</si>
  <si>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</si>
  <si>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</si>
  <si>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</si>
  <si>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</si>
  <si>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</si>
  <si>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</si>
  <si>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</si>
  <si>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</si>
  <si>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</si>
  <si>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</si>
  <si>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</si>
  <si>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</si>
  <si>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</si>
  <si>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</si>
  <si>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</si>
  <si>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</si>
  <si>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</si>
  <si>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</si>
  <si>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</si>
  <si>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</si>
  <si>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</si>
  <si>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</si>
  <si>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</si>
  <si>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</si>
  <si>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</si>
  <si>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</si>
  <si>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</si>
  <si>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</si>
  <si>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</si>
  <si>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</si>
  <si>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</si>
  <si>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</si>
  <si>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</si>
  <si>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</si>
  <si>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</si>
  <si>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</si>
  <si>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</si>
  <si>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</si>
  <si>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</si>
  <si>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</si>
  <si>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</si>
  <si>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</si>
  <si>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</si>
  <si>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</si>
  <si>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</si>
  <si>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</si>
  <si>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</si>
  <si>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</si>
  <si>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</si>
  <si>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</si>
  <si>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</si>
  <si>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</si>
  <si>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</si>
  <si>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</si>
  <si>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</si>
  <si>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</si>
  <si>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</si>
  <si>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</si>
  <si>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</si>
  <si>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</si>
  <si>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</si>
  <si>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</si>
  <si>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</si>
  <si>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</si>
  <si>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</si>
  <si>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</si>
  <si>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</si>
  <si>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</si>
  <si>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</si>
  <si>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</si>
  <si>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</si>
  <si>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</si>
  <si>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</si>
  <si>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</si>
  <si>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</si>
  <si>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</si>
  <si>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</si>
  <si>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</si>
  <si>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</si>
  <si>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</si>
  <si>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</si>
  <si>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</si>
  <si>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</si>
  <si>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</si>
  <si>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</si>
  <si>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</si>
  <si>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</si>
  <si>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</si>
  <si>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</si>
  <si>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</si>
  <si>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</si>
  <si>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</si>
  <si>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</si>
  <si>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</si>
  <si>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</si>
  <si>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</si>
  <si>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</si>
  <si>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</si>
  <si>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</si>
  <si>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</si>
  <si>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</si>
  <si>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</si>
  <si>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</si>
  <si>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</si>
  <si>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</si>
  <si>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</si>
  <si>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</si>
  <si>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</si>
  <si>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</si>
  <si>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</si>
  <si>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</si>
  <si>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</si>
  <si>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</si>
  <si>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</si>
  <si>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</si>
  <si>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</si>
  <si>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</si>
  <si>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</si>
  <si>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</si>
  <si>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</si>
  <si>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</si>
  <si>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</si>
  <si>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</si>
  <si>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</si>
  <si>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</si>
  <si>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</si>
  <si>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</si>
  <si>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</si>
  <si>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</si>
  <si>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</si>
  <si>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</si>
  <si>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</si>
  <si>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</si>
  <si>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</si>
  <si>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</si>
  <si>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</si>
  <si>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</si>
  <si>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</si>
  <si>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</si>
  <si>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</si>
  <si>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</si>
  <si>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</si>
  <si>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</si>
  <si>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</si>
  <si>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</si>
  <si>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</si>
  <si>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</si>
  <si>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</si>
  <si>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</si>
  <si>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</si>
  <si>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</si>
  <si>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</si>
  <si>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</si>
  <si>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</si>
  <si>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</si>
  <si>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</si>
  <si>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</si>
  <si>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</si>
  <si>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</si>
  <si>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</si>
  <si>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</si>
  <si>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</si>
  <si>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</si>
  <si>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</si>
  <si>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</si>
  <si>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</si>
  <si>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</si>
  <si>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</si>
  <si>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</si>
  <si>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</si>
  <si>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</si>
  <si>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</si>
  <si>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</si>
  <si>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</si>
  <si>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</si>
  <si>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</si>
  <si>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</si>
  <si>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</si>
  <si>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</si>
  <si>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</si>
  <si>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</si>
  <si>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</si>
  <si>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</si>
  <si>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</si>
  <si>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</si>
  <si>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</si>
  <si>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</si>
  <si>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</si>
  <si>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</si>
  <si>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</si>
  <si>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</si>
  <si>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</si>
  <si>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</si>
  <si>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</si>
  <si>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</si>
  <si>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</si>
  <si>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</si>
  <si>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</si>
  <si>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</si>
  <si>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</si>
  <si>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</si>
  <si>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</si>
  <si>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</si>
  <si>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</si>
  <si>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</si>
  <si>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</si>
  <si>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</si>
  <si>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</si>
  <si>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</si>
  <si>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</si>
  <si>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</si>
  <si>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</si>
  <si>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</si>
  <si>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</si>
  <si>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</si>
  <si>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</si>
  <si>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</si>
  <si>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</si>
  <si>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</si>
  <si>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</si>
  <si>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</si>
  <si>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</si>
  <si>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</si>
  <si>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</si>
  <si>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</si>
  <si>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</si>
  <si>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</si>
  <si>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</si>
  <si>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</si>
  <si>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</si>
  <si>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</si>
  <si>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</si>
  <si>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</si>
  <si>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</si>
  <si>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</si>
  <si>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</si>
  <si>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</si>
  <si>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</si>
  <si>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</si>
  <si>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</si>
  <si>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</si>
  <si>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</si>
  <si>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</si>
  <si>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</si>
  <si>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</si>
  <si>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</si>
  <si>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</si>
  <si>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</si>
  <si>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</si>
  <si>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</si>
  <si>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</si>
  <si>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</si>
  <si>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</si>
  <si>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</si>
  <si>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</si>
  <si>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</si>
  <si>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</si>
  <si>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</si>
  <si>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</si>
  <si>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</si>
  <si>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</si>
  <si>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</si>
  <si>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</si>
  <si>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</si>
  <si>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</si>
  <si>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</si>
  <si>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</si>
  <si>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</si>
  <si>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</si>
  <si>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</si>
  <si>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</si>
  <si>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</si>
  <si>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</si>
  <si>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</si>
  <si>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</si>
  <si>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</si>
  <si>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</si>
  <si>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</si>
  <si>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</si>
  <si>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</si>
  <si>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</si>
  <si>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</si>
  <si>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</si>
  <si>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</si>
  <si>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</si>
  <si>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</si>
  <si>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</si>
  <si>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</si>
  <si>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</si>
  <si>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</si>
  <si>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</si>
  <si>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</si>
  <si>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</si>
  <si>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</si>
  <si>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</si>
  <si>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</si>
  <si>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</si>
  <si>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</si>
  <si>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</si>
  <si>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</si>
  <si>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</si>
  <si>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</si>
  <si>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</si>
  <si>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</si>
  <si>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</si>
  <si>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</si>
  <si>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</si>
  <si>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</si>
  <si>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</si>
  <si>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</si>
  <si>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</si>
  <si>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</si>
  <si>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</si>
  <si>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</si>
  <si>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</si>
  <si>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</si>
  <si>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</si>
  <si>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</si>
  <si>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</si>
  <si>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</si>
  <si>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</si>
  <si>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</si>
  <si>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</si>
  <si>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</si>
  <si>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</si>
  <si>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</si>
  <si>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</si>
  <si>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</si>
  <si>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</si>
  <si>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</si>
  <si>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</si>
  <si>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</si>
  <si>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</si>
  <si>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</si>
  <si>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</si>
  <si>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</si>
  <si>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</si>
  <si>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</si>
  <si>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</si>
  <si>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</si>
  <si>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</si>
  <si>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</si>
  <si>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</si>
  <si>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</si>
  <si>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</si>
  <si>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</si>
  <si>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</si>
  <si>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</si>
  <si>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</si>
  <si>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</si>
  <si>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</si>
  <si>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</si>
  <si>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</si>
  <si>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</si>
  <si>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</si>
  <si>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</si>
  <si>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</si>
  <si>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</si>
  <si>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</si>
  <si>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</si>
  <si>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</si>
  <si>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</si>
  <si>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</si>
  <si>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</si>
  <si>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</si>
  <si>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</si>
  <si>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</si>
  <si>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</si>
  <si>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</si>
  <si>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</si>
  <si>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</si>
  <si>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</si>
  <si>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</si>
  <si>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</si>
  <si>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</si>
  <si>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</si>
  <si>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</si>
  <si>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</si>
  <si>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</si>
  <si>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</si>
  <si>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</si>
  <si>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</si>
  <si>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</si>
  <si>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</si>
  <si>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</si>
  <si>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</si>
  <si>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</si>
  <si>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</si>
  <si>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</si>
  <si>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</si>
  <si>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</si>
  <si>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</si>
  <si>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</si>
  <si>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</si>
  <si>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</si>
  <si>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</si>
  <si>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</si>
  <si>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</si>
  <si>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</si>
  <si>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</si>
  <si>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</si>
  <si>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</si>
  <si>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</si>
  <si>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</si>
  <si>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</si>
  <si>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</si>
  <si>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</si>
  <si>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</si>
  <si>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</si>
  <si>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</si>
  <si>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</si>
  <si>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</si>
  <si>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</si>
  <si>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</si>
  <si>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</si>
  <si>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</si>
  <si>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</si>
  <si>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</si>
  <si>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</si>
  <si>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</si>
  <si>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</si>
  <si>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</si>
  <si>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</si>
  <si>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</si>
  <si>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</si>
  <si>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</si>
  <si>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</si>
  <si>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</si>
  <si>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</si>
  <si>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</si>
  <si>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</si>
  <si>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</si>
  <si>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</si>
  <si>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</si>
  <si>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</si>
  <si>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</si>
  <si>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</si>
  <si>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</si>
  <si>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</si>
  <si>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</si>
  <si>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</si>
  <si>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</si>
  <si>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</si>
  <si>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</si>
  <si>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</si>
  <si>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</si>
  <si>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</si>
  <si>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</si>
  <si>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</si>
  <si>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</si>
  <si>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</si>
  <si>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</si>
  <si>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</si>
  <si>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</si>
  <si>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</si>
  <si>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</si>
  <si>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</si>
  <si>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</si>
  <si>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</si>
  <si>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</si>
  <si>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</si>
  <si>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</si>
  <si>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</si>
  <si>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</si>
  <si>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</si>
  <si>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</si>
  <si>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</si>
  <si>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</si>
  <si>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</si>
  <si>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</si>
  <si>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</si>
  <si>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</si>
  <si>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</si>
  <si>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</si>
  <si>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</si>
  <si>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</si>
  <si>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</si>
  <si>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</si>
  <si>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</si>
  <si>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</si>
  <si>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</si>
  <si>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</si>
  <si>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</si>
  <si>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</si>
  <si>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</si>
  <si>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</si>
  <si>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</si>
  <si>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</si>
  <si>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</si>
  <si>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</si>
  <si>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</si>
  <si>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</si>
  <si>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</si>
  <si>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</si>
  <si>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</si>
  <si>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</si>
  <si>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</si>
  <si>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</si>
  <si>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</si>
  <si>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</si>
  <si>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</si>
  <si>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</si>
  <si>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</si>
  <si>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</si>
  <si>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</si>
  <si>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</si>
  <si>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</si>
  <si>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</si>
  <si>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</si>
  <si>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</si>
  <si>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</si>
  <si>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</si>
  <si>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</si>
  <si>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</si>
  <si>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</si>
  <si>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</si>
  <si>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</si>
  <si>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</si>
  <si>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</si>
  <si>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</si>
  <si>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</si>
  <si>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</si>
  <si>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</si>
  <si>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</si>
  <si>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</si>
  <si>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</si>
  <si>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</si>
  <si>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</si>
  <si>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</si>
  <si>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</si>
  <si>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</si>
  <si>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</si>
  <si>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</si>
  <si>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</si>
  <si>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</si>
  <si>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</si>
  <si>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</si>
  <si>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</si>
  <si>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</si>
  <si>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</si>
  <si>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</si>
  <si>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</si>
  <si>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</si>
  <si>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</si>
  <si>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</si>
  <si>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</si>
  <si>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</si>
  <si>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</si>
  <si>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</si>
  <si>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</si>
  <si>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</si>
  <si>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</si>
  <si>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</si>
  <si>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</si>
  <si>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</si>
  <si>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</si>
  <si>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</si>
  <si>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</si>
  <si>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</si>
  <si>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</si>
  <si>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</si>
  <si>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</si>
  <si>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</si>
  <si>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</si>
  <si>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</si>
  <si>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</si>
  <si>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</si>
  <si>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</si>
  <si>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</si>
  <si>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</si>
  <si>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</si>
  <si>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</si>
  <si>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</si>
  <si>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</si>
  <si>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</si>
  <si>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</si>
  <si>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</si>
  <si>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</si>
  <si>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</si>
  <si>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</si>
  <si>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</si>
  <si>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</si>
  <si>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</si>
  <si>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</si>
  <si>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</si>
  <si>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</si>
  <si>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</si>
  <si>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</si>
  <si>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</si>
  <si>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</si>
  <si>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</si>
  <si>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</si>
  <si>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</si>
  <si>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</si>
  <si>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</si>
  <si>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</si>
  <si>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</si>
  <si>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</si>
  <si>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</si>
  <si>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</si>
  <si>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</si>
  <si>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</si>
  <si>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</si>
  <si>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</si>
  <si>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</si>
  <si>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</si>
  <si>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</si>
  <si>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</si>
  <si>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</si>
  <si>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</si>
  <si>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</si>
  <si>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</si>
  <si>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</si>
  <si>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</si>
  <si>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</si>
  <si>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</si>
  <si>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</si>
  <si>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</si>
  <si>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</si>
  <si>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</si>
  <si>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</si>
  <si>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</si>
  <si>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</si>
  <si>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</si>
  <si>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</si>
  <si>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</si>
  <si>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</si>
  <si>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</si>
  <si>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</si>
  <si>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</si>
  <si>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</si>
  <si>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</si>
  <si>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</si>
  <si>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</si>
  <si>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</si>
  <si>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</si>
  <si>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</si>
  <si>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</si>
  <si>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</si>
  <si>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</si>
  <si>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</si>
  <si>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</si>
  <si>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</si>
  <si>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</si>
  <si>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</si>
  <si>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</si>
  <si>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</si>
  <si>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</si>
  <si>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</si>
  <si>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</si>
  <si>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</si>
  <si>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</si>
  <si>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</si>
  <si>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</si>
  <si>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</si>
  <si>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</si>
  <si>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</si>
  <si>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</si>
  <si>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</si>
  <si>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</si>
  <si>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</si>
  <si>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</si>
  <si>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</si>
  <si>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</si>
  <si>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</si>
  <si>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</si>
  <si>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</si>
  <si>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</si>
  <si>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</si>
  <si>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</si>
  <si>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</si>
  <si>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</si>
  <si>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</si>
  <si>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</si>
  <si>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</si>
  <si>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</si>
  <si>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</si>
  <si>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</si>
  <si>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</si>
  <si>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</si>
  <si>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</si>
  <si>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</si>
  <si>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</si>
  <si>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</si>
  <si>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</si>
  <si>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</si>
  <si>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</si>
  <si>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</si>
  <si>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</si>
  <si>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</si>
  <si>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</si>
  <si>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</si>
  <si>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</si>
  <si>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</si>
  <si>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</si>
  <si>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</si>
  <si>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</si>
  <si>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</si>
  <si>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</si>
  <si>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</si>
  <si>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</si>
  <si>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</si>
  <si>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</si>
  <si>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</si>
  <si>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</si>
  <si>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</si>
  <si>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</si>
  <si>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</si>
  <si>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</si>
  <si>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</si>
  <si>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</si>
  <si>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</si>
  <si>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</si>
  <si>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</si>
  <si>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</si>
  <si>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</si>
  <si>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</si>
  <si>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</si>
  <si>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</si>
  <si>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</si>
  <si>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</si>
  <si>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</si>
  <si>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</si>
  <si>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</si>
  <si>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</si>
  <si>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</si>
  <si>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</si>
  <si>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</si>
  <si>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</si>
  <si>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</si>
  <si>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</si>
  <si>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</si>
  <si>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</si>
  <si>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</si>
  <si>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</si>
  <si>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</si>
  <si>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</si>
  <si>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</si>
  <si>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</si>
  <si>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</si>
  <si>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</si>
  <si>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</si>
  <si>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</si>
  <si>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</si>
  <si>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</si>
  <si>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</si>
  <si>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</si>
  <si>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</si>
  <si>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</si>
  <si>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</si>
  <si>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</si>
  <si>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</si>
  <si>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</si>
  <si>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</si>
  <si>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</si>
  <si>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</si>
  <si>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</si>
  <si>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</si>
  <si>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</si>
  <si>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</si>
  <si>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</si>
  <si>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</si>
  <si>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</si>
  <si>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</si>
  <si>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</si>
  <si>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</si>
  <si>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</si>
  <si>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</si>
  <si>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</si>
  <si>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</si>
  <si>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</si>
  <si>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</si>
  <si>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</si>
  <si>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</si>
  <si>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</si>
  <si>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</si>
  <si>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</si>
  <si>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</si>
  <si>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</si>
  <si>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</si>
  <si>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</si>
  <si>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</si>
  <si>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</si>
  <si>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</si>
  <si>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</si>
  <si>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</si>
  <si>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</si>
  <si>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</si>
  <si>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</si>
  <si>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</si>
  <si>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</si>
  <si>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</si>
  <si>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</si>
  <si>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</si>
  <si>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</si>
  <si>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</si>
  <si>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</si>
  <si>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</si>
  <si>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</si>
  <si>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</si>
  <si>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</si>
  <si>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</si>
  <si>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</si>
  <si>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</si>
  <si>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</si>
  <si>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</si>
  <si>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</si>
  <si>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</si>
  <si>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</si>
  <si>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</si>
  <si>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</si>
  <si>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</si>
  <si>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</si>
  <si>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</si>
  <si>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</si>
  <si>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</si>
  <si>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</si>
  <si>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</si>
  <si>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</si>
  <si>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</si>
  <si>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</si>
  <si>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</si>
  <si>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</si>
  <si>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</si>
  <si>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</si>
  <si>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</si>
  <si>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</si>
  <si>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</si>
  <si>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</si>
  <si>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</si>
  <si>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</si>
  <si>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</si>
  <si>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</si>
  <si>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</si>
  <si>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</si>
  <si>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</si>
  <si>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</si>
  <si>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</si>
  <si>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</si>
  <si>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</si>
  <si>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</si>
  <si>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</si>
  <si>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</si>
  <si>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</si>
  <si>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</si>
  <si>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</si>
  <si>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</si>
  <si>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</si>
  <si>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</si>
  <si>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</si>
  <si>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</si>
  <si>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</si>
  <si>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</si>
  <si>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</si>
  <si>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</si>
  <si>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</si>
  <si>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</si>
  <si>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</si>
  <si>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</si>
  <si>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</si>
  <si>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</si>
  <si>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</si>
  <si>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</si>
  <si>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</si>
  <si>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</si>
  <si>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</si>
  <si>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</si>
  <si>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</si>
  <si>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</si>
  <si>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</si>
  <si>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</si>
  <si>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</si>
  <si>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</si>
  <si>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</si>
  <si>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</si>
  <si>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</si>
  <si>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</si>
  <si>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</si>
  <si>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</si>
  <si>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</si>
  <si>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</si>
  <si>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</si>
  <si>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</si>
  <si>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</si>
  <si>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</si>
  <si>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</si>
  <si>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</si>
  <si>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</si>
  <si>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</si>
  <si>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</si>
  <si>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</si>
  <si>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</si>
  <si>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</si>
  <si>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</si>
  <si>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</si>
  <si>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</si>
  <si>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</si>
  <si>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</si>
  <si>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</si>
  <si>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</si>
  <si>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</si>
  <si>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</si>
  <si>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</si>
  <si>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</si>
  <si>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</si>
  <si>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</si>
  <si>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</si>
  <si>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</si>
  <si>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</si>
  <si>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</si>
  <si>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</si>
  <si>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</si>
  <si>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</si>
  <si>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</si>
  <si>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</si>
  <si>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</si>
  <si>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</si>
  <si>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</si>
  <si>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</si>
  <si>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</si>
  <si>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</si>
  <si>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</si>
  <si>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</si>
  <si>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</si>
  <si>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</si>
  <si>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</si>
  <si>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</si>
  <si>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</si>
  <si>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</si>
  <si>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</si>
  <si>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</si>
  <si>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</si>
  <si>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</si>
  <si>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</si>
  <si>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</si>
  <si>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</si>
  <si>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</si>
  <si>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</si>
  <si>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</si>
  <si>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</si>
  <si>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</si>
  <si>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</si>
  <si>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</si>
  <si>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</si>
  <si>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</si>
  <si>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</si>
  <si>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</si>
  <si>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</si>
  <si>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</si>
  <si>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</si>
  <si>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</si>
  <si>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</si>
  <si>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</si>
  <si>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</si>
  <si>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</si>
  <si>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</si>
  <si>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</si>
  <si>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</si>
  <si>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</si>
  <si>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</si>
  <si>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</si>
  <si>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</si>
  <si>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</si>
  <si>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</si>
  <si>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</si>
  <si>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</si>
  <si>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</si>
  <si>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</si>
  <si>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</si>
  <si>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</si>
  <si>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</si>
  <si>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</si>
  <si>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</si>
  <si>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</si>
  <si>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</si>
  <si>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</si>
  <si>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</si>
  <si>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</si>
  <si>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</si>
  <si>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</si>
  <si>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</si>
  <si>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</si>
  <si>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</si>
  <si>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</si>
  <si>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</si>
  <si>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</si>
  <si>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</si>
  <si>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</si>
  <si>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</si>
  <si>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</si>
  <si>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</si>
  <si>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</si>
  <si>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</si>
  <si>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</si>
  <si>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</si>
  <si>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</si>
  <si>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</si>
  <si>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</si>
  <si>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</si>
  <si>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</si>
  <si>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</si>
  <si>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</si>
  <si>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</si>
  <si>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</si>
  <si>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</si>
  <si>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</si>
  <si>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</si>
  <si>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</si>
  <si>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</si>
  <si>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</si>
  <si>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</si>
  <si>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</si>
  <si>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</si>
  <si>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</si>
  <si>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</si>
  <si>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</si>
  <si>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</si>
  <si>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</si>
  <si>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</si>
  <si>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</si>
  <si>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</si>
  <si>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</si>
  <si>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</si>
  <si>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</si>
  <si>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</si>
  <si>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</si>
  <si>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</si>
  <si>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</si>
  <si>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</si>
  <si>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</si>
  <si>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</si>
  <si>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</si>
  <si>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</si>
  <si>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</si>
  <si>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</si>
  <si>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</si>
  <si>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</si>
  <si>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</si>
  <si>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</si>
  <si>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</si>
  <si>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</si>
  <si>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</si>
  <si>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</si>
  <si>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</si>
  <si>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</si>
  <si>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</si>
  <si>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</si>
  <si>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</si>
  <si>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</si>
  <si>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</si>
  <si>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</si>
  <si>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</si>
  <si>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</si>
  <si>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</si>
  <si>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</si>
  <si>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</si>
  <si>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</si>
  <si>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</si>
  <si>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</si>
  <si>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</si>
  <si>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</si>
  <si>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</si>
  <si>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</si>
  <si>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</si>
  <si>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</si>
  <si>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</si>
  <si>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</si>
  <si>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</si>
  <si>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</si>
  <si>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</si>
  <si>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</si>
  <si>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</si>
  <si>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</si>
  <si>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</si>
  <si>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</si>
  <si>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</si>
  <si>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</si>
  <si>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</si>
  <si>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</si>
  <si>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</si>
  <si>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</si>
  <si>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</si>
  <si>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</si>
  <si>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</si>
  <si>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</si>
  <si>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</si>
  <si>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</si>
  <si>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</si>
  <si>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</si>
  <si>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</si>
  <si>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</si>
  <si>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</si>
  <si>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</si>
  <si>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</si>
  <si>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</si>
  <si>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</si>
  <si>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</si>
  <si>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</si>
  <si>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</si>
  <si>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</si>
  <si>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</si>
  <si>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</si>
  <si>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</si>
  <si>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</si>
  <si>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</si>
  <si>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</si>
  <si>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</si>
  <si>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</si>
  <si>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</si>
  <si>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</si>
  <si>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</si>
  <si>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</si>
  <si>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</si>
  <si>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</si>
  <si>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</si>
  <si>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</si>
  <si>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</si>
  <si>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</si>
  <si>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</si>
  <si>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</si>
  <si>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</si>
  <si>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</si>
  <si>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</si>
  <si>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</si>
  <si>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</si>
  <si>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</si>
  <si>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</si>
  <si>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</si>
  <si>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</si>
  <si>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</si>
  <si>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</si>
  <si>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</si>
  <si>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</si>
  <si>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</si>
  <si>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</si>
  <si>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</si>
  <si>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</si>
  <si>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</si>
  <si>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</si>
  <si>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</si>
  <si>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</si>
  <si>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</si>
  <si>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</si>
  <si>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</si>
  <si>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</si>
  <si>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</si>
  <si>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</si>
  <si>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</si>
  <si>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</si>
  <si>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</si>
  <si>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</si>
  <si>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</si>
  <si>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</si>
  <si>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</si>
  <si>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</si>
  <si>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</si>
  <si>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</si>
  <si>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</si>
  <si>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</si>
  <si>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</si>
  <si>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</si>
  <si>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</si>
  <si>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</si>
  <si>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</si>
  <si>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</si>
  <si>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</si>
  <si>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</si>
  <si>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</si>
  <si>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</si>
  <si>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</si>
  <si>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</si>
  <si>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</si>
  <si>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</si>
  <si>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</si>
  <si>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</si>
  <si>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</si>
  <si>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</si>
  <si>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</si>
  <si>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</si>
  <si>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</si>
  <si>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</si>
  <si>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</si>
  <si>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</si>
  <si>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</si>
  <si>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</si>
  <si>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</si>
  <si>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</si>
  <si>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</si>
  <si>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</si>
  <si>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</si>
  <si>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</si>
  <si>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</si>
  <si>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</si>
  <si>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</si>
  <si>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</si>
  <si>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</si>
  <si>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</si>
  <si>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</si>
  <si>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</si>
  <si>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</si>
  <si>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</si>
  <si>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</si>
  <si>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</si>
  <si>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</si>
  <si>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</si>
  <si>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</si>
  <si>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</si>
  <si>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</si>
  <si>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</si>
  <si>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</si>
  <si>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</si>
  <si>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</si>
  <si>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</si>
  <si>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</si>
  <si>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</si>
  <si>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</si>
  <si>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</si>
  <si>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</si>
  <si>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</si>
  <si>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</si>
  <si>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</si>
  <si>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</si>
  <si>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</si>
  <si>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</si>
  <si>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</si>
  <si>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</si>
  <si>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</si>
  <si>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</si>
  <si>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</si>
  <si>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</si>
  <si>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</si>
  <si>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</si>
  <si>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</si>
  <si>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</si>
  <si>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</si>
  <si>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</si>
  <si>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</si>
  <si>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</si>
  <si>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</si>
  <si>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</si>
  <si>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</si>
  <si>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</si>
  <si>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</si>
  <si>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</si>
  <si>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</si>
  <si>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</si>
  <si>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</si>
  <si>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</si>
  <si>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</si>
  <si>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</si>
  <si>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</si>
  <si>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</si>
  <si>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</si>
  <si>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</si>
  <si>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</si>
  <si>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</si>
  <si>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</si>
  <si>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</si>
  <si>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</si>
  <si>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</si>
  <si>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</si>
  <si>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</si>
  <si>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</si>
  <si>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</si>
  <si>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</si>
  <si>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</si>
  <si>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</si>
  <si>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</si>
  <si>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</si>
  <si>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</si>
  <si>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</si>
  <si>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</si>
  <si>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</si>
  <si>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</si>
  <si>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</si>
  <si>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</si>
  <si>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</si>
  <si>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</si>
  <si>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</si>
  <si>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</si>
  <si>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</si>
  <si>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</si>
  <si>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</si>
  <si>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</si>
  <si>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</si>
  <si>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</si>
  <si>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</si>
  <si>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</si>
  <si>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</si>
  <si>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</si>
  <si>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</si>
  <si>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</si>
  <si>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</si>
  <si>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</si>
  <si>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</si>
  <si>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</si>
  <si>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</si>
  <si>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</si>
  <si>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</si>
  <si>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</si>
  <si>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</si>
  <si>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</si>
  <si>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</si>
  <si>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</si>
  <si>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</si>
  <si>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</si>
  <si>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</si>
  <si>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</si>
  <si>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</si>
  <si>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</si>
  <si>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</si>
  <si>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</si>
  <si>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</si>
  <si>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</si>
  <si>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</si>
  <si>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</si>
  <si>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</si>
  <si>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</si>
  <si>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</si>
  <si>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</si>
  <si>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</si>
  <si>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</si>
  <si>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</si>
  <si>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</si>
  <si>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</si>
  <si>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</si>
  <si>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</si>
  <si>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</si>
  <si>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</si>
  <si>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</si>
  <si>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</si>
  <si>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</si>
  <si>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</si>
  <si>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</si>
  <si>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</si>
  <si>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</si>
  <si>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</si>
  <si>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</si>
  <si>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</si>
  <si>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</si>
  <si>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</si>
  <si>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</si>
  <si>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</si>
  <si>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</si>
  <si>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</si>
  <si>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</si>
  <si>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</si>
  <si>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</si>
  <si>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</si>
  <si>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</si>
  <si>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</si>
  <si>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</si>
  <si>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</si>
  <si>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</si>
  <si>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</si>
  <si>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</si>
  <si>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</si>
  <si>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</si>
  <si>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</si>
  <si>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</si>
  <si>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</si>
  <si>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</si>
  <si>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</si>
  <si>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</si>
  <si>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</si>
  <si>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</si>
  <si>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</si>
  <si>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</si>
  <si>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</si>
  <si>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</si>
  <si>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</si>
  <si>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</si>
  <si>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</si>
  <si>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</si>
  <si>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</si>
  <si>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</si>
  <si>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</si>
  <si>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</si>
  <si>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</si>
  <si>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</si>
  <si>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</si>
  <si>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</si>
  <si>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</si>
  <si>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</si>
  <si>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</si>
  <si>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</si>
  <si>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</si>
  <si>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</si>
  <si>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</si>
  <si>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</si>
  <si>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</si>
  <si>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</si>
  <si>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</si>
  <si>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</si>
  <si>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</si>
  <si>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</si>
  <si>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</si>
  <si>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</si>
  <si>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</si>
  <si>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</si>
  <si>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</si>
  <si>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</si>
  <si>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</si>
  <si>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</si>
  <si>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</si>
  <si>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</si>
  <si>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</si>
  <si>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</si>
  <si>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</si>
  <si>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</si>
  <si>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</si>
  <si>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</si>
  <si>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</si>
  <si>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</si>
  <si>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</si>
  <si>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</si>
  <si>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</si>
  <si>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</si>
  <si>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</si>
  <si>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</si>
  <si>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</si>
  <si>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</si>
  <si>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</si>
  <si>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</si>
  <si>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</si>
  <si>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</si>
  <si>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</si>
  <si>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</si>
  <si>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</si>
  <si>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</si>
  <si>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</si>
  <si>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</si>
  <si>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</si>
  <si>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</si>
  <si>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</si>
  <si>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</si>
  <si>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</si>
  <si>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</si>
  <si>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</si>
  <si>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</si>
  <si>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</si>
  <si>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</si>
  <si>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</si>
  <si>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</si>
  <si>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</si>
  <si>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</si>
  <si>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</si>
  <si>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</si>
  <si>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</si>
  <si>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</si>
  <si>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</si>
  <si>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</si>
  <si>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</si>
  <si>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</si>
  <si>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</si>
  <si>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</si>
  <si>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</si>
  <si>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</si>
  <si>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</si>
  <si>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</si>
  <si>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</si>
  <si>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</si>
  <si>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</si>
  <si>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</si>
  <si>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</si>
  <si>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</si>
  <si>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</si>
  <si>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</si>
  <si>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</si>
  <si>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</si>
  <si>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</si>
  <si>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</si>
  <si>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</si>
  <si>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</si>
  <si>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</si>
  <si>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</si>
  <si>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</si>
  <si>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</si>
  <si>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</si>
  <si>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</si>
  <si>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</si>
  <si>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</si>
  <si>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</si>
  <si>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</si>
  <si>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</si>
  <si>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</si>
  <si>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</si>
  <si>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</si>
  <si>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</si>
  <si>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</si>
  <si>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</si>
  <si>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</si>
  <si>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</si>
  <si>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</si>
  <si>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</si>
  <si>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</si>
  <si>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</si>
  <si>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</si>
  <si>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</si>
  <si>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</si>
  <si>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</si>
  <si>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</si>
  <si>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</si>
  <si>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</si>
  <si>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</si>
  <si>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</si>
  <si>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</si>
  <si>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</si>
  <si>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</si>
  <si>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</si>
  <si>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</si>
  <si>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</si>
  <si>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</si>
  <si>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</si>
  <si>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</si>
  <si>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</si>
  <si>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</si>
  <si>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</si>
  <si>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</si>
  <si>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</si>
  <si>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</si>
  <si>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</si>
  <si>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</si>
  <si>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</si>
  <si>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</si>
  <si>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</si>
  <si>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</si>
  <si>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</si>
  <si>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</si>
  <si>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</si>
  <si>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</si>
  <si>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</si>
  <si>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</si>
  <si>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</si>
  <si>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</si>
  <si>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</si>
  <si>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</si>
  <si>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</si>
  <si>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</si>
  <si>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</si>
  <si>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</si>
  <si>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</si>
  <si>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</si>
  <si>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</si>
  <si>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</si>
  <si>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</si>
  <si>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</si>
  <si>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</si>
  <si>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</si>
  <si>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</si>
  <si>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</si>
  <si>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</si>
  <si>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</si>
  <si>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</si>
  <si>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</si>
  <si>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</si>
  <si>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</si>
  <si>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</si>
  <si>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</si>
  <si>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</si>
  <si>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</si>
  <si>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</si>
  <si>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</si>
  <si>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</si>
  <si>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</si>
  <si>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</si>
  <si>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</si>
  <si>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</si>
  <si>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</si>
  <si>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</si>
  <si>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</si>
  <si>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</si>
  <si>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</si>
  <si>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</si>
  <si>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</si>
  <si>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</si>
  <si>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</si>
  <si>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</si>
  <si>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</si>
  <si>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</si>
  <si>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</si>
  <si>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</si>
  <si>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</si>
  <si>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</si>
  <si>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</si>
  <si>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</si>
  <si>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</si>
  <si>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</si>
  <si>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</si>
  <si>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</si>
  <si>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</si>
  <si>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</si>
  <si>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</si>
  <si>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</si>
  <si>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</si>
  <si>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</si>
  <si>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</si>
  <si>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</si>
  <si>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</si>
  <si>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</si>
  <si>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</si>
  <si>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</si>
  <si>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</si>
  <si>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</si>
  <si>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</si>
  <si>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</si>
  <si>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</si>
  <si>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</si>
  <si>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</si>
  <si>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</si>
  <si>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</si>
  <si>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</si>
  <si>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</si>
  <si>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</si>
  <si>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</si>
  <si>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</si>
  <si>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</si>
  <si>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</si>
  <si>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</si>
  <si>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</si>
  <si>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</si>
  <si>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</si>
  <si>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</si>
  <si>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</si>
  <si>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</si>
  <si>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</si>
  <si>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</si>
  <si>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</si>
  <si>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</si>
  <si>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</si>
  <si>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</si>
  <si>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</si>
  <si>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</si>
  <si>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</si>
  <si>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</si>
  <si>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</si>
  <si>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</si>
  <si>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</si>
  <si>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</si>
  <si>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</si>
  <si>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</si>
  <si>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</si>
  <si>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</si>
  <si>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</si>
  <si>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</si>
  <si>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</si>
  <si>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</si>
  <si>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</si>
  <si>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</si>
  <si>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</si>
  <si>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</si>
  <si>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</si>
  <si>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</si>
  <si>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</si>
  <si>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</si>
  <si>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</si>
  <si>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</si>
  <si>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</si>
  <si>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</si>
  <si>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</si>
  <si>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</si>
  <si>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</si>
  <si>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</si>
  <si>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</si>
  <si>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</si>
  <si>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</si>
  <si>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</si>
  <si>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</si>
  <si>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</si>
  <si>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</si>
  <si>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</si>
  <si>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</si>
  <si>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</si>
  <si>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</si>
  <si>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</si>
  <si>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</si>
  <si>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</si>
  <si>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</si>
  <si>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</si>
  <si>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</si>
  <si>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</si>
  <si>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</si>
  <si>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</si>
  <si>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</si>
  <si>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</si>
  <si>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</si>
  <si>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</si>
  <si>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</si>
  <si>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</si>
  <si>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</si>
  <si>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</si>
  <si>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</si>
  <si>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</si>
  <si>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</si>
  <si>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</si>
  <si>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</si>
  <si>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</si>
  <si>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</si>
  <si>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</si>
  <si>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</si>
  <si>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</si>
  <si>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</si>
  <si>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</si>
  <si>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</si>
  <si>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</si>
  <si>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</si>
  <si>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</si>
  <si>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</si>
  <si>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</si>
  <si>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</si>
  <si>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</si>
  <si>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</si>
  <si>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</si>
  <si>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</si>
  <si>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</si>
  <si>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</si>
  <si>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</si>
  <si>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</si>
  <si>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</si>
  <si>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</si>
  <si>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</si>
  <si>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</si>
  <si>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</si>
  <si>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</si>
  <si>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</si>
  <si>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</si>
  <si>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</si>
  <si>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</si>
  <si>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</si>
  <si>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</si>
  <si>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</si>
  <si>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</si>
  <si>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</si>
  <si>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</si>
  <si>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</si>
  <si>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</si>
  <si>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</si>
  <si>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</si>
  <si>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</si>
  <si>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</si>
  <si>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</si>
  <si>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</si>
  <si>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</si>
  <si>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</si>
  <si>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</si>
  <si>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</si>
  <si>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</si>
  <si>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</si>
  <si>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</si>
  <si>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</si>
  <si>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</si>
  <si>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</si>
  <si>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</si>
  <si>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</si>
  <si>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</si>
  <si>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</si>
  <si>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</si>
  <si>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</si>
  <si>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</si>
  <si>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</si>
  <si>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</si>
  <si>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</si>
  <si>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</si>
  <si>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</si>
  <si>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</si>
  <si>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</si>
  <si>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</si>
  <si>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</si>
  <si>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</si>
  <si>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</si>
  <si>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</si>
  <si>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</si>
  <si>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</si>
  <si>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</si>
  <si>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</si>
  <si>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</si>
  <si>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</si>
  <si>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</si>
  <si>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</si>
  <si>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</si>
  <si>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</si>
  <si>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</si>
  <si>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</si>
  <si>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</si>
  <si>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</si>
  <si>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</si>
  <si>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</si>
  <si>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</si>
  <si>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</si>
  <si>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</si>
  <si>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</si>
  <si>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</si>
  <si>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</si>
  <si>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</si>
  <si>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</si>
  <si>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</si>
  <si>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</si>
  <si>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</si>
  <si>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</si>
  <si>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</si>
  <si>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</si>
  <si>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</si>
  <si>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</si>
  <si>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</si>
  <si>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</si>
  <si>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</si>
  <si>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</si>
  <si>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</si>
  <si>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</si>
  <si>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</si>
  <si>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</si>
  <si>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</si>
  <si>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</si>
  <si>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</si>
  <si>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</si>
  <si>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</si>
  <si>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</si>
  <si>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</si>
  <si>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</si>
  <si>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</si>
  <si>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</si>
  <si>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</si>
  <si>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</si>
  <si>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</si>
  <si>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</si>
  <si>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</si>
  <si>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</si>
  <si>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</si>
  <si>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</si>
  <si>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</si>
  <si>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</si>
  <si>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</si>
  <si>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</si>
  <si>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</si>
  <si>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</si>
  <si>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</si>
  <si>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</si>
  <si>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</si>
  <si>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</si>
  <si>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</si>
  <si>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</si>
  <si>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</si>
  <si>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</si>
  <si>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</si>
  <si>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</si>
  <si>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</si>
  <si>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</si>
  <si>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</si>
  <si>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</si>
  <si>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</si>
  <si>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</si>
  <si>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</si>
  <si>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</si>
  <si>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</si>
  <si>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</si>
  <si>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</si>
  <si>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</si>
  <si>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</si>
  <si>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</si>
  <si>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</si>
  <si>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</si>
  <si>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</si>
  <si>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</si>
  <si>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</si>
  <si>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</si>
  <si>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</si>
  <si>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</si>
  <si>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</si>
  <si>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</si>
  <si>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</si>
  <si>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</si>
  <si>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</si>
  <si>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</si>
  <si>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</si>
  <si>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</si>
  <si>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</si>
  <si>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</si>
  <si>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</si>
  <si>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</si>
  <si>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</si>
  <si>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</si>
  <si>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</si>
  <si>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</si>
  <si>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</si>
  <si>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</si>
  <si>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</si>
  <si>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</si>
  <si>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</si>
  <si>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</si>
  <si>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</si>
  <si>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</si>
  <si>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</si>
  <si>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</si>
  <si>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</si>
  <si>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</si>
  <si>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</si>
  <si>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</si>
  <si>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</si>
  <si>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</si>
  <si>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</si>
  <si>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</si>
  <si>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</si>
  <si>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</si>
  <si>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</si>
  <si>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</si>
  <si>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</si>
  <si>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</si>
  <si>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</si>
  <si>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</si>
  <si>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</si>
  <si>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</si>
  <si>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</si>
  <si>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</si>
  <si>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</si>
  <si>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</si>
  <si>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</si>
  <si>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</si>
  <si>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</si>
  <si>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</si>
  <si>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</si>
  <si>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</si>
  <si>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</si>
  <si>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</si>
  <si>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</si>
  <si>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</si>
  <si>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</si>
  <si>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</si>
  <si>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</si>
  <si>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</si>
  <si>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</si>
  <si>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</si>
  <si>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</si>
  <si>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</si>
  <si>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</si>
  <si>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</si>
  <si>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</si>
  <si>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</si>
  <si>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</si>
  <si>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</si>
  <si>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</si>
  <si>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</si>
  <si>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</si>
  <si>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</si>
  <si>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</si>
  <si>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</si>
  <si>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</si>
  <si>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</si>
  <si>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</si>
  <si>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</si>
  <si>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</si>
  <si>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</si>
  <si>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</si>
  <si>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</si>
  <si>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</si>
  <si>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</si>
  <si>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</si>
  <si>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</si>
  <si>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</si>
  <si>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</si>
  <si>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</si>
  <si>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</si>
  <si>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</si>
  <si>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</si>
  <si>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</si>
  <si>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</si>
  <si>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</si>
  <si>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</si>
  <si>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</si>
  <si>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</si>
  <si>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</si>
  <si>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</si>
  <si>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</si>
  <si>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</si>
  <si>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</si>
  <si>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</si>
  <si>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</si>
  <si>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</si>
  <si>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</si>
  <si>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</si>
  <si>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</si>
  <si>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</si>
  <si>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</si>
  <si>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</si>
  <si>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</si>
  <si>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</si>
  <si>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</si>
  <si>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</si>
  <si>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</si>
  <si>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</si>
  <si>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</si>
  <si>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</si>
  <si>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</si>
  <si>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</si>
  <si>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</si>
  <si>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</si>
  <si>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</si>
  <si>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</si>
  <si>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</si>
  <si>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</si>
  <si>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</si>
  <si>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</si>
  <si>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</si>
  <si>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</si>
  <si>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</si>
  <si>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</si>
  <si>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</si>
  <si>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</si>
  <si>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</si>
  <si>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</si>
  <si>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</si>
  <si>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</si>
  <si>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</si>
  <si>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</si>
  <si>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</si>
  <si>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</si>
  <si>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</si>
  <si>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</si>
  <si>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</si>
  <si>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</si>
  <si>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</si>
  <si>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</si>
  <si>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</si>
  <si>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</si>
  <si>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</si>
  <si>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</si>
  <si>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</si>
  <si>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</si>
  <si>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</si>
  <si>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</si>
  <si>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</si>
  <si>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</si>
  <si>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</si>
  <si>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</si>
  <si>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</si>
  <si>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</si>
  <si>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</si>
  <si>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</si>
  <si>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</si>
  <si>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</si>
  <si>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</si>
  <si>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</si>
  <si>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</si>
  <si>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</si>
  <si>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</si>
  <si>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</si>
  <si>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</si>
  <si>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</si>
  <si>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</si>
  <si>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</si>
  <si>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</si>
  <si>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</si>
  <si>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</si>
  <si>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</si>
  <si>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</si>
  <si>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</si>
  <si>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</si>
  <si>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</si>
  <si>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</si>
  <si>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</si>
  <si>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</si>
  <si>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</si>
  <si>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</si>
  <si>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</si>
  <si>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</si>
  <si>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</si>
  <si>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</si>
  <si>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</si>
  <si>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</si>
  <si>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</si>
  <si>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</si>
  <si>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</si>
  <si>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</si>
  <si>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</si>
  <si>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</si>
  <si>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</si>
  <si>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</si>
  <si>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</si>
  <si>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</si>
  <si>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</si>
  <si>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</si>
  <si>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</si>
  <si>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</si>
  <si>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</si>
  <si>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</si>
  <si>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</si>
  <si>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</si>
  <si>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</si>
  <si>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</si>
  <si>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</si>
  <si>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</si>
  <si>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</si>
  <si>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</si>
  <si>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</si>
  <si>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</si>
  <si>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</si>
  <si>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</si>
  <si>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</si>
  <si>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</si>
  <si>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</si>
  <si>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</si>
  <si>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</si>
  <si>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</si>
  <si>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</si>
  <si>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</si>
  <si>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</si>
  <si>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</si>
  <si>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</si>
  <si>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</si>
  <si>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</si>
  <si>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</si>
  <si>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</si>
  <si>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</si>
  <si>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</si>
  <si>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</si>
  <si>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</si>
  <si>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</si>
  <si>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</si>
  <si>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</si>
  <si>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</si>
  <si>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</si>
  <si>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</si>
  <si>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</si>
  <si>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</si>
  <si>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</si>
  <si>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</si>
  <si>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</si>
  <si>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</si>
  <si>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</si>
  <si>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</si>
  <si>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</si>
  <si>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</si>
  <si>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</si>
  <si>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</si>
  <si>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</si>
  <si>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</si>
  <si>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</si>
  <si>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</si>
  <si>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</si>
  <si>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</si>
  <si>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</si>
  <si>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</si>
  <si>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</si>
  <si>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</si>
  <si>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</si>
  <si>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</si>
  <si>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</si>
  <si>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</si>
  <si>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</si>
  <si>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</si>
  <si>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</si>
  <si>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</si>
  <si>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</si>
  <si>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</si>
  <si>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</si>
  <si>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</si>
  <si>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</si>
  <si>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</si>
  <si>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</si>
  <si>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</si>
  <si>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</si>
  <si>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</si>
  <si>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</si>
  <si>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</si>
  <si>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</si>
  <si>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</si>
  <si>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</si>
  <si>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</si>
  <si>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</si>
  <si>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</si>
  <si>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</si>
  <si>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</si>
  <si>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</si>
  <si>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</si>
  <si>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</si>
  <si>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</si>
  <si>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</si>
  <si>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</si>
  <si>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</si>
  <si>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</si>
  <si>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</si>
  <si>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</si>
  <si>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</si>
  <si>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</si>
  <si>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</si>
  <si>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</si>
  <si>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</si>
  <si>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</si>
  <si>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</si>
  <si>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</si>
  <si>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</si>
  <si>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</si>
  <si>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</si>
  <si>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</si>
  <si>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</si>
  <si>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</si>
  <si>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</si>
  <si>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</si>
  <si>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</si>
  <si>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</si>
  <si>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</si>
  <si>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</si>
  <si>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</si>
  <si>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</si>
  <si>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</si>
  <si>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</si>
  <si>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</si>
  <si>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</si>
  <si>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</si>
  <si>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</si>
  <si>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</si>
  <si>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</si>
  <si>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</si>
  <si>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</si>
  <si>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</si>
  <si>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</si>
  <si>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</si>
  <si>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</si>
  <si>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</si>
  <si>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</si>
  <si>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</si>
  <si>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</si>
  <si>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</si>
  <si>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</si>
  <si>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</si>
  <si>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</si>
  <si>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</si>
  <si>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</si>
  <si>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</si>
  <si>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</si>
  <si>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</si>
  <si>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</si>
  <si>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</si>
  <si>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</si>
  <si>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</si>
  <si>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</si>
  <si>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</si>
  <si>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</si>
  <si>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</si>
  <si>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</si>
  <si>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</si>
  <si>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</si>
  <si>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</si>
  <si>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</si>
  <si>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</si>
  <si>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</si>
  <si>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</si>
  <si>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</si>
  <si>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</si>
  <si>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</si>
  <si>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</si>
  <si>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</si>
  <si>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</si>
  <si>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</si>
  <si>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</si>
  <si>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</si>
  <si>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</si>
  <si>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</si>
  <si>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</si>
  <si>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</si>
  <si>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</si>
  <si>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</si>
  <si>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</si>
  <si>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</si>
  <si>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</si>
  <si>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</si>
  <si>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</si>
  <si>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</si>
  <si>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</si>
  <si>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</si>
  <si>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</si>
  <si>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</si>
  <si>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</si>
  <si>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</si>
  <si>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</si>
  <si>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</si>
  <si>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</si>
  <si>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</si>
  <si>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</si>
  <si>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</si>
  <si>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</si>
  <si>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</si>
  <si>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</si>
  <si>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</si>
  <si>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</si>
  <si>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</si>
  <si>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</si>
  <si>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</si>
  <si>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</si>
  <si>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</si>
  <si>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</si>
  <si>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</si>
  <si>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</si>
  <si>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</si>
  <si>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</si>
  <si>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</si>
  <si>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</si>
  <si>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</si>
  <si>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</si>
  <si>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</si>
  <si>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</si>
  <si>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</si>
  <si>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</si>
  <si>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</si>
  <si>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</si>
  <si>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</si>
  <si>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</si>
  <si>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</si>
  <si>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</si>
  <si>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</si>
  <si>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</si>
  <si>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</si>
  <si>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</si>
  <si>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</si>
  <si>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</si>
  <si>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</si>
  <si>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</si>
  <si>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</si>
  <si>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</si>
  <si>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</si>
  <si>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</si>
  <si>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</si>
  <si>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</si>
  <si>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</si>
  <si>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</si>
  <si>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</si>
  <si>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</si>
  <si>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</si>
  <si>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</si>
  <si>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</si>
  <si>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</si>
  <si>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</si>
  <si>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</si>
  <si>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</si>
  <si>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</si>
  <si>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</si>
  <si>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</si>
  <si>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</si>
  <si>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</si>
  <si>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</si>
  <si>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</si>
  <si>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</si>
  <si>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</si>
  <si>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</si>
  <si>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</si>
  <si>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</si>
  <si>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</si>
  <si>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</si>
  <si>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</si>
  <si>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</si>
  <si>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</si>
  <si>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</si>
  <si>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</si>
  <si>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</si>
  <si>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</si>
  <si>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</si>
  <si>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</si>
  <si>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</si>
  <si>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</si>
  <si>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</si>
  <si>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</si>
  <si>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</si>
  <si>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</si>
  <si>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</si>
  <si>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</si>
  <si>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</si>
  <si>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</si>
  <si>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</si>
  <si>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</si>
  <si>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</si>
  <si>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</si>
  <si>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</si>
  <si>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</si>
  <si>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</si>
  <si>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</si>
  <si>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</si>
  <si>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</si>
  <si>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</si>
  <si>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</si>
  <si>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</si>
  <si>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</si>
  <si>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</si>
  <si>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</si>
  <si>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</si>
  <si>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</si>
  <si>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</si>
  <si>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</si>
  <si>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</si>
  <si>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</si>
  <si>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</si>
  <si>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</si>
  <si>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</si>
  <si>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</si>
  <si>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</si>
  <si>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</si>
  <si>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</si>
  <si>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</si>
  <si>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</si>
  <si>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</si>
  <si>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</si>
  <si>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</si>
  <si>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</si>
  <si>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</si>
  <si>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</si>
  <si>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</si>
  <si>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</si>
  <si>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</si>
  <si>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</si>
  <si>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</si>
  <si>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</si>
  <si>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</si>
  <si>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</si>
  <si>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</si>
  <si>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</si>
  <si>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</si>
  <si>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</si>
  <si>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</si>
  <si>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</si>
  <si>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</si>
  <si>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</si>
  <si>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</si>
  <si>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</si>
  <si>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</si>
  <si>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</si>
  <si>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</si>
  <si>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</si>
  <si>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</si>
  <si>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</si>
  <si>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</si>
  <si>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</si>
  <si>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</si>
  <si>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</si>
  <si>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</si>
  <si>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</si>
  <si>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</si>
  <si>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</si>
  <si>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</si>
  <si>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</si>
  <si>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</si>
  <si>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</si>
  <si>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</si>
  <si>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</si>
  <si>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</si>
  <si>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</si>
  <si>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</si>
  <si>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</si>
  <si>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</si>
  <si>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</si>
  <si>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</si>
  <si>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</si>
  <si>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</si>
  <si>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</si>
  <si>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</si>
  <si>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</si>
  <si>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</si>
  <si>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</si>
  <si>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</si>
  <si>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</si>
  <si>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</si>
  <si>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</si>
  <si>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</si>
  <si>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</si>
  <si>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</si>
  <si>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</si>
  <si>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</si>
  <si>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</si>
  <si>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</si>
  <si>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</si>
  <si>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</si>
  <si>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</si>
  <si>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</si>
  <si>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</si>
  <si>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</si>
  <si>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</si>
  <si>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</si>
  <si>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</si>
  <si>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</si>
  <si>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</si>
  <si>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</si>
  <si>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</si>
  <si>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</si>
  <si>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</si>
  <si>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</si>
  <si>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</si>
  <si>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</si>
  <si>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</si>
  <si>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</si>
  <si>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</si>
  <si>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</si>
  <si>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</si>
  <si>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</si>
  <si>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</si>
  <si>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</si>
  <si>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</si>
  <si>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</si>
  <si>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</si>
  <si>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</si>
  <si>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</si>
  <si>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</si>
  <si>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</si>
  <si>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</si>
  <si>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</si>
  <si>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</si>
  <si>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</si>
  <si>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</si>
  <si>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</si>
  <si>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</si>
  <si>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</si>
  <si>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</si>
  <si>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</si>
  <si>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</si>
  <si>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</si>
  <si>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</si>
  <si>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</si>
  <si>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</si>
  <si>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</si>
  <si>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</si>
  <si>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</si>
  <si>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</si>
  <si>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</si>
  <si>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</si>
  <si>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</si>
  <si>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</si>
  <si>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</si>
  <si>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</si>
  <si>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</si>
  <si>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</si>
  <si>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</si>
  <si>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</si>
  <si>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</si>
  <si>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</si>
  <si>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</si>
  <si>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</si>
  <si>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</si>
  <si>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</si>
  <si>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</si>
  <si>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</si>
  <si>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</si>
  <si>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</si>
  <si>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</si>
  <si>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</si>
  <si>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</si>
  <si>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</si>
  <si>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</si>
  <si>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</si>
  <si>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</si>
  <si>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</si>
  <si>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</si>
  <si>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</si>
  <si>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</si>
  <si>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</si>
  <si>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</si>
  <si>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</si>
  <si>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</si>
  <si>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</si>
  <si>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</si>
  <si>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</si>
  <si>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</si>
  <si>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</si>
  <si>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</si>
  <si>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</si>
  <si>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</si>
  <si>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</si>
  <si>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</si>
  <si>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</si>
  <si>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</si>
  <si>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</si>
  <si>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</si>
  <si>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</si>
  <si>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</si>
  <si>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</si>
  <si>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</si>
  <si>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</si>
  <si>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</si>
  <si>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</si>
  <si>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</si>
  <si>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</si>
  <si>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</si>
  <si>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</si>
  <si>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</si>
  <si>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</si>
  <si>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</si>
  <si>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</si>
  <si>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</si>
  <si>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</si>
  <si>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</si>
  <si>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</si>
  <si>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</si>
  <si>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</si>
  <si>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</si>
  <si>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</si>
  <si>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</si>
  <si>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</si>
  <si>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</si>
  <si>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</si>
  <si>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</si>
  <si>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</si>
  <si>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</si>
  <si>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</si>
  <si>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</si>
  <si>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</si>
  <si>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</si>
  <si>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</si>
  <si>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</si>
  <si>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</si>
  <si>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</si>
  <si>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</si>
  <si>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</si>
  <si>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</si>
  <si>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</si>
  <si>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</si>
  <si>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</si>
  <si>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</si>
  <si>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</si>
  <si>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</si>
  <si>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</si>
  <si>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</si>
  <si>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</si>
  <si>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</si>
  <si>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</si>
  <si>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</si>
  <si>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</si>
  <si>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</si>
  <si>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</si>
  <si>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</si>
  <si>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</si>
  <si>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</si>
  <si>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</si>
  <si>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</si>
  <si>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</si>
  <si>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</si>
  <si>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</si>
  <si>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</si>
  <si>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</si>
  <si>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</si>
  <si>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</si>
  <si>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</si>
  <si>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</si>
  <si>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</si>
  <si>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</si>
  <si>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</si>
  <si>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</si>
  <si>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</si>
  <si>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</si>
  <si>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</si>
  <si>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</si>
  <si>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</si>
  <si>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</si>
  <si>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</si>
  <si>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</si>
  <si>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</si>
  <si>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</si>
  <si>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</si>
  <si>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</si>
  <si>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</si>
  <si>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</si>
  <si>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</si>
  <si>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</si>
  <si>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</si>
  <si>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</si>
  <si>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</si>
  <si>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</si>
  <si>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</si>
  <si>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</si>
  <si>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</si>
  <si>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</si>
  <si>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</si>
  <si>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</si>
  <si>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</si>
  <si>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</si>
  <si>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</si>
  <si>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</si>
  <si>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</si>
  <si>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</si>
  <si>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</si>
  <si>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</si>
  <si>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</si>
  <si>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</si>
  <si>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</si>
  <si>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</si>
  <si>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</si>
  <si>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</si>
  <si>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</si>
  <si>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</si>
  <si>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</si>
  <si>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</si>
  <si>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</si>
  <si>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</si>
  <si>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</si>
  <si>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</si>
  <si>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</si>
  <si>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</si>
  <si>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</si>
  <si>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</si>
  <si>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</si>
  <si>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</si>
  <si>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</si>
  <si>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</si>
  <si>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</si>
  <si>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</si>
  <si>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</si>
  <si>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</si>
  <si>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</si>
  <si>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</si>
  <si>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</si>
  <si>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</si>
  <si>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</si>
  <si>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</si>
  <si>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</si>
  <si>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</si>
  <si>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</si>
  <si>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</si>
  <si>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</si>
  <si>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</si>
  <si>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</si>
  <si>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</si>
  <si>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</si>
  <si>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</si>
  <si>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</si>
  <si>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</si>
  <si>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</si>
  <si>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</si>
  <si>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</si>
  <si>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</si>
  <si>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</si>
  <si>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</si>
  <si>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</si>
  <si>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</si>
  <si>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</si>
  <si>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</si>
  <si>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</si>
  <si>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</si>
  <si>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</si>
  <si>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</si>
  <si>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</si>
  <si>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</si>
  <si>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</si>
  <si>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</si>
  <si>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</si>
  <si>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</si>
  <si>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</si>
  <si>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</si>
  <si>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</si>
  <si>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</si>
  <si>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</si>
  <si>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</si>
  <si>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</si>
  <si>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</si>
  <si>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</si>
  <si>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</si>
  <si>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</si>
  <si>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</si>
  <si>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</si>
  <si>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</si>
  <si>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</si>
  <si>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</si>
  <si>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</si>
  <si>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</si>
  <si>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</si>
  <si>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</si>
  <si>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</si>
  <si>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</si>
  <si>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</si>
  <si>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</si>
  <si>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</si>
  <si>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</si>
  <si>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</si>
  <si>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</si>
  <si>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</si>
  <si>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</si>
  <si>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</si>
  <si>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</si>
  <si>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</si>
  <si>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</si>
  <si>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</si>
  <si>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</si>
  <si>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</si>
  <si>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</si>
  <si>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</si>
  <si>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</si>
  <si>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</si>
  <si>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</si>
  <si>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</si>
  <si>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</si>
  <si>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</si>
  <si>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</si>
  <si>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</si>
  <si>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</si>
  <si>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</si>
  <si>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</si>
  <si>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</si>
  <si>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</si>
  <si>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</si>
  <si>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</si>
  <si>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</si>
  <si>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</si>
  <si>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</si>
  <si>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</si>
  <si>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</si>
  <si>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</si>
  <si>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</si>
  <si>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</si>
  <si>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</si>
  <si>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</si>
  <si>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</si>
  <si>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</si>
  <si>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</si>
  <si>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</si>
  <si>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</si>
  <si>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</si>
  <si>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</si>
  <si>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</si>
  <si>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</si>
  <si>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</si>
  <si>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</si>
  <si>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</si>
  <si>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</si>
  <si>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</si>
  <si>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</si>
  <si>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</si>
  <si>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</si>
  <si>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</si>
  <si>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</si>
  <si>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</si>
  <si>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</si>
  <si>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</si>
  <si>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</si>
  <si>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</si>
  <si>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</si>
  <si>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</si>
  <si>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</si>
  <si>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</si>
  <si>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</si>
  <si>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</si>
  <si>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</si>
  <si>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</si>
  <si>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</si>
  <si>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</si>
  <si>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</si>
  <si>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</si>
  <si>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</si>
  <si>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</si>
  <si>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</si>
  <si>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</si>
  <si>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</si>
  <si>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</si>
  <si>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</si>
  <si>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</si>
  <si>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</si>
  <si>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</si>
  <si>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</si>
  <si>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</si>
  <si>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</si>
  <si>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</si>
  <si>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</si>
  <si>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</si>
  <si>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</si>
  <si>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</si>
  <si>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</si>
  <si>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</si>
  <si>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</si>
  <si>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</si>
  <si>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</si>
  <si>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</si>
  <si>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</si>
  <si>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</si>
  <si>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</si>
  <si>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</si>
  <si>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</si>
  <si>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</si>
  <si>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</si>
  <si>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</si>
  <si>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</si>
  <si>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</si>
  <si>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</si>
  <si>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</si>
  <si>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</si>
  <si>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</si>
  <si>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</si>
  <si>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</si>
  <si>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</si>
  <si>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</si>
  <si>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</si>
  <si>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</si>
  <si>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</si>
  <si>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</si>
  <si>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</si>
  <si>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</si>
  <si>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</si>
  <si>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</si>
  <si>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</si>
  <si>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</si>
  <si>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</si>
  <si>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</si>
  <si>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</si>
  <si>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</si>
  <si>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</si>
  <si>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</si>
  <si>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</si>
  <si>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</si>
  <si>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</si>
  <si>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</si>
  <si>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</si>
  <si>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</si>
  <si>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</si>
  <si>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</si>
  <si>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</si>
  <si>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</si>
  <si>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</si>
  <si>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</si>
  <si>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</si>
  <si>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</si>
  <si>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</si>
  <si>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</si>
  <si>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</si>
  <si>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</si>
  <si>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</si>
  <si>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</si>
  <si>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</si>
  <si>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</si>
  <si>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</si>
  <si>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</si>
  <si>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</si>
  <si>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</si>
  <si>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</si>
  <si>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</si>
  <si>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</si>
  <si>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</si>
  <si>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</si>
  <si>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</si>
  <si>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</si>
  <si>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</si>
  <si>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</si>
  <si>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</si>
  <si>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</si>
  <si>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</si>
  <si>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</si>
  <si>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</si>
  <si>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</si>
  <si>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</si>
  <si>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</si>
  <si>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</si>
  <si>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</si>
  <si>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</si>
  <si>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</si>
  <si>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</si>
  <si>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</si>
  <si>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</si>
  <si>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</si>
  <si>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</si>
  <si>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</si>
  <si>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</si>
  <si>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</si>
  <si>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</si>
  <si>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</si>
  <si>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</si>
  <si>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</si>
  <si>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</si>
  <si>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</si>
  <si>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</si>
  <si>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</si>
  <si>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</si>
  <si>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</si>
  <si>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</si>
  <si>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</si>
  <si>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</si>
  <si>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</si>
  <si>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</si>
  <si>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</si>
  <si>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</si>
  <si>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</si>
  <si>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</si>
  <si>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</si>
  <si>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</si>
  <si>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</si>
  <si>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</si>
  <si>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</si>
  <si>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</si>
  <si>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</si>
  <si>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</si>
  <si>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</si>
  <si>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</si>
  <si>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</si>
  <si>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</si>
  <si>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</si>
  <si>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</si>
  <si>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</si>
  <si>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</si>
  <si>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</si>
  <si>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</si>
  <si>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</si>
  <si>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</si>
  <si>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</si>
  <si>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</si>
  <si>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</si>
  <si>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</si>
  <si>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</si>
  <si>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</si>
  <si>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</si>
  <si>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</si>
  <si>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</si>
  <si>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</si>
  <si>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</si>
  <si>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</si>
  <si>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</si>
  <si>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</si>
  <si>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</si>
  <si>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</si>
  <si>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</si>
  <si>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</si>
  <si>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</si>
  <si>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</si>
  <si>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</si>
  <si>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</si>
  <si>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</si>
  <si>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</si>
  <si>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</si>
  <si>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</si>
  <si>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</si>
  <si>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</si>
  <si>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</si>
  <si>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</si>
  <si>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</si>
  <si>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</si>
  <si>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</si>
  <si>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</si>
  <si>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</si>
  <si>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</si>
  <si>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</si>
  <si>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</si>
  <si>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</si>
  <si>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</si>
  <si>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</si>
  <si>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</si>
  <si>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</si>
  <si>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</si>
  <si>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</si>
  <si>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</si>
  <si>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</si>
  <si>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</si>
  <si>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</si>
  <si>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</si>
  <si>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</si>
  <si>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</si>
  <si>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</si>
  <si>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</si>
  <si>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</si>
  <si>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</si>
  <si>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</si>
  <si>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</si>
  <si>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</si>
  <si>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</si>
  <si>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</si>
  <si>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</si>
  <si>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</si>
  <si>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</si>
  <si>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</si>
  <si>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</si>
  <si>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</si>
  <si>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</si>
  <si>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</si>
  <si>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</si>
  <si>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</si>
  <si>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</si>
  <si>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</si>
  <si>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</si>
  <si>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</si>
  <si>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</si>
  <si>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</si>
  <si>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</si>
  <si>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</si>
  <si>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</si>
  <si>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</si>
  <si>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</si>
  <si>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</si>
  <si>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</si>
  <si>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</si>
  <si>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</si>
  <si>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</si>
  <si>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</si>
  <si>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</si>
  <si>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</si>
  <si>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</si>
  <si>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</si>
  <si>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</si>
  <si>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</si>
  <si>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</si>
  <si>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</si>
  <si>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</si>
  <si>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</si>
  <si>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</si>
  <si>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</si>
  <si>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</si>
  <si>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</si>
  <si>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</si>
  <si>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</si>
  <si>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</si>
  <si>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</si>
  <si>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</si>
  <si>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</si>
  <si>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</si>
  <si>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</si>
  <si>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</si>
  <si>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</si>
  <si>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</si>
  <si>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</si>
  <si>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</si>
  <si>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</si>
  <si>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</si>
  <si>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</si>
  <si>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</si>
  <si>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</si>
  <si>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</si>
  <si>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</si>
  <si>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</si>
  <si>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</si>
  <si>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</si>
  <si>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</si>
  <si>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</si>
  <si>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</si>
  <si>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</si>
  <si>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</si>
  <si>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</si>
  <si>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</si>
  <si>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</si>
  <si>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</si>
  <si>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</si>
  <si>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</si>
  <si>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</si>
  <si>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</si>
  <si>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</si>
  <si>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</si>
  <si>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</si>
  <si>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</si>
  <si>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</si>
  <si>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</si>
  <si>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</si>
  <si>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</si>
  <si>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</si>
  <si>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</si>
  <si>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</si>
  <si>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</si>
  <si>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</si>
  <si>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</si>
  <si>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</si>
  <si>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</si>
  <si>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</si>
  <si>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</si>
  <si>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</si>
  <si>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</si>
  <si>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</si>
  <si>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</si>
  <si>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</si>
  <si>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</si>
  <si>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</si>
  <si>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</si>
  <si>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</si>
  <si>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</si>
  <si>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</si>
  <si>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</si>
  <si>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</si>
  <si>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</si>
  <si>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</si>
  <si>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</si>
  <si>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</si>
  <si>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</si>
  <si>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</si>
  <si>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</si>
  <si>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</si>
  <si>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</si>
  <si>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</si>
  <si>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</si>
  <si>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</si>
  <si>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</si>
  <si>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</si>
  <si>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</si>
  <si>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</si>
  <si>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</si>
  <si>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</si>
  <si>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</si>
  <si>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</si>
  <si>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</si>
  <si>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</si>
  <si>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</si>
  <si>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</si>
  <si>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</si>
  <si>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</si>
  <si>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</si>
  <si>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</si>
  <si>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</si>
  <si>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</si>
  <si>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</si>
  <si>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</si>
  <si>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</si>
  <si>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</si>
  <si>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</si>
  <si>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</si>
  <si>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</si>
  <si>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</si>
  <si>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</si>
  <si>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</si>
  <si>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</si>
  <si>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</si>
  <si>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</si>
  <si>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</si>
  <si>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</si>
  <si>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</si>
  <si>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</si>
  <si>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</si>
  <si>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</si>
  <si>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</si>
  <si>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</si>
  <si>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</si>
  <si>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</si>
  <si>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</si>
  <si>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</si>
  <si>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</si>
  <si>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</si>
  <si>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</si>
  <si>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</si>
  <si>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</si>
  <si>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</si>
  <si>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</si>
  <si>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</si>
  <si>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</si>
  <si>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</si>
  <si>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</si>
  <si>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</si>
  <si>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</si>
  <si>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</si>
  <si>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</si>
  <si>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</si>
  <si>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</si>
  <si>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</si>
  <si>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</si>
  <si>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</si>
  <si>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</si>
  <si>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</si>
  <si>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</si>
  <si>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</si>
  <si>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</si>
  <si>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</si>
  <si>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</si>
  <si>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</si>
  <si>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</si>
  <si>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</si>
  <si>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</si>
  <si>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</si>
  <si>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</si>
  <si>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</si>
  <si>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</si>
  <si>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</si>
  <si>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</si>
  <si>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</si>
  <si>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</si>
  <si>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</si>
  <si>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</si>
  <si>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</si>
  <si>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</si>
  <si>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</si>
  <si>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</si>
  <si>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</si>
  <si>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</si>
  <si>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</si>
  <si>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</si>
  <si>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</si>
  <si>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</si>
  <si>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</si>
  <si>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</si>
  <si>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</si>
  <si>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</si>
  <si>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</si>
  <si>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</si>
  <si>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</si>
  <si>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</si>
  <si>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</si>
  <si>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</si>
  <si>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</si>
  <si>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</si>
  <si>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</si>
  <si>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</si>
  <si>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</si>
  <si>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</si>
  <si>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</si>
  <si>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</si>
  <si>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</si>
  <si>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</si>
  <si>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</si>
  <si>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</si>
  <si>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</si>
  <si>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</si>
  <si>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</si>
  <si>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</si>
  <si>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</si>
  <si>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</si>
  <si>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</si>
  <si>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</si>
  <si>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</si>
  <si>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</si>
  <si>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</si>
  <si>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</si>
  <si>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</si>
  <si>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</si>
  <si>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</si>
  <si>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</si>
  <si>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</si>
  <si>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</si>
  <si>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</si>
  <si>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</si>
  <si>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</si>
  <si>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</si>
  <si>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</si>
  <si>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</si>
  <si>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</si>
  <si>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</si>
  <si>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</si>
  <si>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</si>
  <si>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</si>
  <si>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</si>
  <si>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</si>
  <si>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</si>
  <si>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</si>
  <si>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</si>
  <si>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</si>
  <si>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</si>
  <si>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</si>
  <si>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</si>
  <si>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</si>
  <si>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</si>
  <si>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</si>
  <si>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</si>
  <si>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</si>
  <si>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</si>
  <si>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</si>
  <si>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</si>
  <si>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</si>
  <si>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</si>
  <si>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</si>
  <si>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</si>
  <si>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</si>
  <si>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</si>
  <si>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</si>
  <si>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</si>
  <si>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</si>
  <si>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</si>
  <si>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</si>
  <si>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</si>
  <si>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</si>
  <si>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</si>
  <si>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</si>
  <si>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</si>
  <si>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</si>
  <si>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</si>
  <si>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</si>
  <si>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</si>
  <si>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</si>
  <si>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</si>
  <si>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</si>
  <si>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</si>
  <si>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</si>
  <si>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</si>
  <si>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</si>
  <si>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</si>
  <si>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</si>
  <si>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</si>
  <si>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</si>
  <si>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</si>
  <si>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</si>
  <si>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</si>
  <si>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</si>
  <si>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</si>
  <si>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</si>
  <si>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</si>
  <si>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</si>
  <si>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</si>
  <si>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</si>
  <si>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</si>
  <si>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</si>
  <si>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</si>
  <si>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</si>
  <si>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</si>
  <si>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</si>
  <si>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</si>
  <si>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</si>
  <si>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</si>
  <si>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</si>
  <si>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</si>
  <si>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</si>
  <si>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</si>
  <si>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</si>
  <si>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</si>
  <si>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</si>
  <si>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</si>
  <si>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</si>
  <si>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</si>
  <si>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</si>
  <si>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</si>
  <si>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</si>
  <si>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</si>
  <si>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</si>
  <si>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</si>
  <si>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</si>
  <si>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</si>
  <si>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</si>
  <si>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</si>
  <si>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</si>
  <si>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</si>
  <si>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</si>
  <si>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</si>
  <si>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</si>
  <si>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</si>
  <si>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</si>
  <si>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</si>
  <si>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</si>
  <si>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</si>
  <si>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</si>
  <si>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</si>
  <si>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</si>
  <si>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</si>
  <si>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</si>
  <si>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</si>
  <si>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</si>
  <si>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</si>
  <si>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</si>
  <si>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</si>
  <si>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</si>
  <si>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</si>
  <si>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</si>
  <si>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</si>
  <si>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</si>
  <si>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</si>
  <si>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</si>
  <si>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</si>
  <si>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</si>
  <si>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</si>
  <si>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</si>
  <si>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</si>
  <si>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</si>
  <si>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</si>
  <si>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</si>
  <si>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</si>
  <si>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</si>
  <si>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</si>
  <si>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</si>
  <si>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</si>
  <si>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</si>
  <si>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</si>
  <si>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</si>
  <si>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</si>
  <si>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</si>
  <si>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</si>
  <si>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</si>
  <si>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</si>
  <si>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</si>
  <si>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</si>
  <si>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</si>
  <si>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</si>
  <si>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</si>
  <si>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</si>
  <si>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</si>
  <si>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</si>
  <si>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</si>
  <si>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</si>
  <si>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</si>
  <si>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</si>
  <si>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</si>
  <si>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</si>
  <si>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</si>
  <si>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</si>
  <si>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</si>
  <si>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</si>
  <si>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</si>
  <si>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</si>
  <si>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</si>
  <si>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</si>
  <si>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</si>
  <si>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</si>
  <si>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</si>
  <si>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</si>
  <si>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</si>
  <si>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</si>
  <si>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</si>
  <si>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</si>
  <si>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</si>
  <si>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</si>
  <si>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</si>
  <si>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</si>
  <si>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</si>
  <si>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</si>
  <si>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</si>
  <si>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</si>
  <si>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</si>
  <si>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</si>
  <si>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</si>
  <si>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</si>
  <si>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</si>
  <si>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</si>
  <si>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</si>
  <si>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</si>
  <si>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</si>
  <si>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</si>
  <si>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</si>
  <si>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</si>
  <si>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</si>
  <si>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</si>
  <si>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</si>
  <si>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</si>
  <si>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</si>
  <si>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</si>
  <si>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</si>
  <si>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</si>
  <si>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</si>
  <si>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</si>
  <si>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</si>
  <si>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</si>
  <si>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</si>
  <si>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</si>
  <si>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</si>
  <si>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</si>
  <si>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</si>
  <si>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</si>
  <si>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</si>
  <si>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</si>
  <si>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</si>
  <si>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</si>
  <si>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</si>
  <si>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</si>
  <si>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</si>
  <si>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</si>
  <si>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</si>
  <si>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</si>
  <si>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</si>
  <si>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</si>
  <si>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</si>
  <si>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</si>
  <si>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</si>
  <si>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</si>
  <si>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</si>
  <si>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</si>
  <si>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</si>
  <si>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</si>
  <si>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</si>
  <si>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</si>
  <si>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</si>
  <si>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</si>
  <si>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</si>
  <si>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</si>
  <si>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</si>
  <si>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</si>
  <si>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</si>
  <si>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</si>
  <si>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</si>
  <si>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</si>
  <si>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</si>
  <si>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</si>
  <si>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</si>
  <si>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</si>
  <si>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</si>
  <si>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</si>
  <si>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</si>
  <si>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</si>
  <si>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</si>
  <si>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</si>
  <si>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</si>
  <si>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</si>
  <si>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</si>
  <si>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</si>
  <si>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</si>
  <si>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</si>
  <si>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</si>
  <si>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</si>
  <si>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</si>
  <si>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</si>
  <si>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</si>
  <si>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</si>
  <si>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</si>
  <si>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</si>
  <si>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</si>
  <si>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</si>
  <si>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</si>
  <si>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</si>
  <si>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</si>
  <si>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</si>
  <si>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</si>
  <si>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</si>
  <si>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</si>
  <si>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</si>
  <si>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</si>
  <si>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</si>
  <si>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</si>
  <si>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</si>
  <si>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</si>
  <si>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</si>
  <si>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</si>
  <si>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</si>
  <si>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</si>
  <si>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</si>
  <si>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</si>
  <si>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</si>
  <si>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</si>
  <si>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</si>
  <si>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</si>
  <si>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</si>
  <si>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</si>
  <si>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</si>
  <si>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</si>
  <si>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</si>
  <si>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</si>
  <si>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</si>
  <si>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</si>
  <si>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</si>
  <si>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</si>
  <si>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</si>
  <si>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</si>
  <si>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</si>
  <si>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</si>
  <si>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</si>
  <si>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</si>
  <si>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</si>
  <si>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</si>
  <si>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</si>
  <si>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</si>
  <si>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</si>
  <si>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</si>
  <si>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</si>
  <si>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</si>
  <si>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</si>
  <si>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</si>
  <si>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</si>
  <si>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</si>
  <si>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</si>
  <si>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</si>
  <si>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</si>
  <si>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</si>
  <si>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</si>
  <si>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</si>
  <si>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</si>
  <si>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</si>
  <si>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</si>
  <si>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</si>
  <si>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</si>
  <si>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</si>
  <si>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</si>
  <si>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</si>
  <si>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</si>
  <si>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</si>
  <si>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</si>
  <si>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</si>
  <si>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</si>
  <si>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</si>
  <si>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</si>
  <si>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</si>
  <si>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</si>
  <si>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</si>
  <si>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</si>
  <si>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</si>
  <si>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</si>
  <si>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</si>
  <si>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</si>
  <si>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</si>
  <si>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</si>
  <si>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</si>
  <si>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</si>
  <si>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</si>
  <si>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</si>
  <si>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</si>
  <si>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</si>
  <si>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</si>
  <si>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</si>
  <si>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</si>
  <si>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</si>
  <si>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</si>
  <si>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</si>
  <si>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</si>
  <si>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</si>
  <si>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</si>
  <si>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</si>
  <si>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</si>
  <si>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</si>
  <si>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</si>
  <si>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</si>
  <si>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</si>
  <si>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</si>
  <si>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</si>
  <si>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</si>
  <si>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</si>
  <si>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</si>
  <si>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</si>
  <si>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</si>
  <si>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</si>
  <si>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</si>
  <si>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</si>
  <si>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</si>
  <si>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</si>
  <si>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</si>
  <si>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</si>
  <si>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</si>
  <si>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</si>
  <si>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</si>
  <si>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</si>
  <si>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</si>
  <si>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</si>
  <si>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</si>
  <si>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</si>
  <si>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</si>
  <si>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</si>
  <si>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</si>
  <si>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</si>
  <si>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</si>
  <si>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</si>
  <si>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</si>
  <si>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</si>
  <si>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</si>
  <si>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</si>
  <si>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</si>
  <si>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</si>
  <si>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</si>
  <si>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</si>
  <si>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</si>
  <si>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</si>
  <si>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</si>
  <si>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</si>
  <si>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</si>
  <si>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</si>
  <si>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</si>
  <si>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</si>
  <si>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</si>
  <si>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</si>
  <si>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</si>
  <si>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</si>
  <si>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</si>
  <si>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</si>
  <si>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</si>
  <si>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</si>
  <si>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</si>
  <si>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</si>
  <si>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</si>
  <si>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</si>
  <si>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</si>
  <si>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</si>
  <si>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</si>
  <si>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</si>
  <si>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</si>
  <si>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</si>
  <si>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</si>
  <si>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</si>
  <si>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</si>
  <si>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</si>
  <si>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</si>
  <si>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</si>
  <si>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</si>
  <si>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</si>
  <si>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</si>
  <si>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</si>
  <si>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</si>
  <si>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</si>
  <si>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</si>
  <si>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</si>
  <si>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</si>
  <si>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</si>
  <si>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</si>
  <si>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</si>
  <si>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</si>
  <si>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</si>
  <si>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</si>
  <si>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</si>
  <si>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</si>
  <si>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</si>
  <si>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</si>
  <si>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</si>
  <si>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</si>
  <si>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</si>
  <si>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</si>
  <si>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</si>
  <si>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</si>
  <si>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</si>
  <si>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</si>
  <si>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</si>
  <si>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</si>
  <si>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</si>
  <si>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</si>
  <si>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</si>
  <si>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</si>
  <si>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</si>
  <si>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</si>
  <si>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</si>
  <si>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</si>
  <si>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</si>
  <si>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</si>
  <si>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</si>
  <si>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</si>
  <si>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</si>
  <si>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</si>
  <si>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</si>
  <si>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</si>
  <si>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</si>
  <si>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</si>
  <si>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</si>
  <si>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</si>
  <si>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</si>
  <si>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</si>
  <si>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</si>
  <si>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</si>
  <si>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</si>
  <si>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</si>
  <si>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</si>
  <si>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</si>
  <si>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</si>
  <si>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</si>
  <si>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</si>
  <si>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</si>
  <si>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</si>
  <si>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</si>
  <si>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</si>
  <si>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</si>
  <si>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</si>
  <si>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</si>
  <si>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</si>
  <si>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</si>
  <si>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</si>
  <si>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</si>
  <si>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</si>
  <si>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</si>
  <si>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</si>
  <si>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</si>
  <si>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</si>
  <si>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</si>
  <si>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</si>
  <si>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</si>
  <si>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</si>
  <si>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</si>
  <si>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</si>
  <si>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</si>
  <si>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</si>
  <si>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</si>
  <si>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</si>
  <si>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</si>
  <si>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</si>
  <si>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</si>
  <si>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</si>
  <si>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</si>
  <si>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</si>
  <si>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</si>
  <si>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</si>
  <si>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</si>
  <si>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</si>
  <si>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</si>
  <si>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</si>
  <si>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</si>
  <si>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</si>
  <si>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</si>
  <si>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</si>
  <si>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</si>
  <si>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</si>
  <si>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</si>
  <si>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</si>
  <si>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</si>
  <si>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</si>
  <si>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</si>
  <si>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</si>
  <si>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</si>
  <si>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</si>
  <si>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</si>
  <si>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</si>
  <si>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</si>
  <si>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</si>
  <si>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</si>
  <si>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</si>
  <si>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</si>
  <si>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</si>
  <si>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</si>
  <si>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</si>
  <si>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</si>
  <si>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</si>
  <si>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</si>
  <si>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</si>
  <si>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</si>
  <si>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</si>
  <si>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</si>
  <si>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</si>
  <si>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</si>
  <si>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</si>
  <si>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</si>
  <si>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</si>
  <si>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</si>
  <si>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</si>
  <si>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</si>
  <si>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</si>
  <si>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</si>
  <si>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</si>
  <si>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</si>
  <si>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</si>
  <si>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</si>
  <si>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</si>
  <si>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</si>
  <si>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</si>
  <si>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</si>
  <si>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</si>
  <si>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</si>
  <si>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</si>
  <si>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</si>
  <si>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</si>
  <si>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</si>
  <si>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</si>
  <si>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</si>
  <si>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</si>
  <si>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</si>
  <si>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</si>
  <si>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</si>
  <si>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</si>
  <si>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</si>
  <si>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</si>
  <si>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</si>
  <si>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</si>
  <si>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</si>
  <si>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</si>
  <si>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</si>
  <si>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</si>
  <si>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</si>
  <si>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</si>
  <si>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</si>
  <si>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</si>
  <si>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</si>
  <si>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</si>
  <si>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</si>
  <si>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</si>
  <si>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</si>
  <si>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</si>
  <si>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</si>
  <si>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</si>
  <si>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</si>
  <si>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</si>
  <si>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</si>
  <si>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</si>
  <si>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</si>
  <si>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</si>
  <si>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</si>
  <si>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</si>
  <si>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</si>
  <si>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</si>
  <si>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</si>
  <si>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</si>
  <si>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</si>
  <si>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</si>
  <si>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</si>
  <si>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</si>
  <si>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</si>
  <si>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</si>
  <si>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</si>
  <si>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</si>
  <si>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</si>
  <si>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</si>
  <si>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</si>
  <si>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</si>
  <si>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</si>
  <si>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</si>
  <si>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</si>
  <si>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</si>
  <si>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</si>
  <si>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</si>
  <si>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</si>
  <si>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</si>
  <si>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</si>
  <si>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</si>
  <si>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</si>
  <si>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</si>
  <si>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</si>
  <si>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</si>
  <si>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</si>
  <si>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</si>
  <si>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</si>
  <si>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</si>
  <si>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</si>
  <si>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</si>
  <si>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</si>
  <si>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</si>
  <si>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</si>
  <si>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</si>
  <si>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</si>
  <si>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</si>
  <si>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</si>
  <si>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</si>
  <si>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</si>
  <si>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</si>
  <si>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</si>
  <si>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</si>
  <si>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</si>
  <si>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</si>
  <si>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</si>
  <si>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</si>
  <si>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</si>
  <si>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</si>
  <si>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</si>
  <si>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</si>
  <si>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</si>
  <si>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</si>
  <si>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</si>
  <si>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</si>
  <si>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</si>
  <si>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</si>
  <si>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</si>
  <si>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</si>
  <si>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</si>
  <si>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</si>
  <si>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</si>
  <si>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</si>
  <si>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</si>
  <si>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</si>
  <si>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</si>
  <si>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</si>
  <si>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</si>
  <si>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</si>
  <si>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</si>
  <si>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</si>
  <si>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</si>
  <si>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</si>
  <si>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</si>
  <si>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</si>
  <si>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</si>
  <si>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</si>
  <si>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</si>
  <si>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</si>
  <si>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</si>
  <si>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</si>
  <si>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</si>
  <si>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</si>
  <si>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</si>
  <si>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</si>
  <si>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</si>
  <si>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</si>
  <si>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</si>
  <si>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</si>
  <si>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</si>
  <si>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</si>
  <si>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</si>
  <si>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</si>
  <si>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</si>
  <si>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</si>
  <si>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</si>
  <si>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</si>
  <si>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</si>
  <si>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</si>
  <si>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</si>
  <si>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</si>
  <si>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</si>
  <si>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</si>
  <si>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</si>
  <si>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</si>
  <si>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</si>
  <si>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</si>
  <si>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</si>
  <si>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</si>
  <si>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</si>
  <si>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</si>
  <si>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</si>
  <si>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</si>
  <si>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</si>
  <si>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</si>
  <si>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</si>
  <si>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</si>
  <si>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</si>
  <si>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</si>
  <si>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</si>
  <si>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</si>
  <si>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</si>
  <si>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</si>
  <si>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</si>
  <si>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</si>
  <si>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</si>
  <si>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</si>
  <si>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</si>
  <si>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</si>
  <si>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</si>
  <si>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</si>
  <si>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</si>
  <si>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</si>
  <si>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</si>
  <si>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</si>
  <si>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</si>
  <si>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</si>
  <si>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</si>
  <si>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</si>
  <si>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</si>
  <si>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</si>
  <si>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</si>
  <si>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</si>
  <si>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</si>
  <si>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</si>
  <si>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</si>
  <si>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</si>
  <si>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</si>
  <si>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</si>
  <si>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</si>
  <si>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</si>
  <si>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</si>
  <si>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</si>
  <si>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</si>
  <si>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</si>
  <si>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</si>
  <si>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</si>
  <si>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</si>
  <si>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</si>
  <si>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</si>
  <si>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</si>
  <si>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</si>
  <si>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</si>
  <si>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</si>
  <si>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</si>
  <si>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</si>
  <si>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</si>
  <si>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</si>
  <si>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</si>
  <si>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</si>
  <si>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</si>
  <si>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</si>
  <si>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</si>
  <si>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</si>
  <si>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</si>
  <si>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</si>
  <si>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</si>
  <si>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</si>
  <si>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</si>
  <si>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</si>
  <si>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</si>
  <si>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</si>
  <si>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</si>
  <si>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</si>
  <si>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</si>
  <si>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</si>
  <si>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</si>
  <si>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</si>
  <si>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</si>
  <si>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</si>
  <si>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</si>
  <si>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</si>
  <si>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</si>
  <si>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</si>
  <si>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</si>
  <si>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</si>
  <si>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</si>
  <si>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</si>
  <si>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</si>
  <si>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</si>
  <si>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</si>
  <si>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</si>
  <si>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</si>
  <si>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</si>
  <si>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</si>
  <si>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</si>
  <si>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</si>
  <si>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</si>
  <si>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</si>
  <si>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</si>
  <si>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</si>
  <si>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</si>
  <si>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</si>
  <si>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</si>
  <si>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</si>
  <si>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</si>
  <si>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</si>
  <si>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</si>
  <si>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</si>
  <si>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</si>
  <si>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</si>
  <si>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</si>
  <si>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</si>
  <si>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</si>
  <si>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</si>
  <si>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</si>
  <si>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</si>
  <si>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</si>
  <si>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</si>
  <si>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</si>
  <si>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</si>
  <si>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</si>
  <si>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</si>
  <si>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</si>
  <si>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</si>
  <si>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</si>
  <si>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</si>
  <si>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</si>
  <si>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</si>
  <si>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</si>
  <si>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</si>
  <si>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</si>
  <si>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</si>
  <si>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</si>
  <si>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</si>
  <si>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</si>
  <si>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</si>
  <si>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</si>
  <si>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</si>
  <si>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</si>
  <si>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</si>
  <si>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</si>
  <si>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</si>
  <si>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</si>
  <si>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</si>
  <si>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</si>
  <si>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</si>
  <si>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</si>
  <si>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</si>
  <si>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</si>
  <si>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</si>
  <si>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</si>
  <si>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</si>
  <si>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</si>
  <si>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</si>
  <si>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</si>
  <si>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</si>
  <si>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</si>
  <si>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</si>
  <si>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</si>
  <si>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</si>
  <si>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</si>
  <si>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</si>
  <si>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</si>
  <si>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</si>
  <si>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</si>
  <si>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</si>
  <si>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</si>
  <si>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</si>
  <si>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</si>
  <si>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</si>
  <si>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</si>
  <si>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</si>
  <si>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</si>
  <si>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</si>
  <si>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</si>
  <si>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</si>
  <si>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</si>
  <si>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</si>
  <si>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</si>
  <si>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</si>
  <si>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</si>
  <si>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</si>
  <si>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</si>
  <si>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</si>
  <si>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</si>
  <si>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</si>
  <si>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</si>
  <si>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</si>
  <si>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</si>
  <si>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</si>
  <si>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</si>
  <si>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</si>
  <si>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</si>
  <si>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</si>
  <si>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</si>
  <si>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</si>
  <si>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</si>
  <si>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</si>
  <si>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</si>
  <si>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</si>
  <si>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</si>
  <si>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</si>
  <si>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</si>
  <si>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</si>
  <si>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</si>
  <si>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</si>
  <si>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</si>
  <si>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</si>
  <si>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</si>
  <si>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</si>
  <si>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</si>
  <si>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</si>
  <si>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</si>
  <si>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</si>
  <si>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</si>
  <si>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</si>
  <si>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</si>
  <si>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</si>
  <si>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</si>
  <si>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</si>
  <si>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</si>
  <si>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</si>
  <si>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</si>
  <si>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</si>
  <si>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</si>
  <si>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</si>
  <si>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</si>
  <si>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</si>
  <si>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</si>
  <si>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</si>
  <si>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</si>
  <si>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</si>
  <si>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</si>
  <si>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</si>
  <si>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</si>
  <si>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</si>
  <si>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</si>
  <si>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</si>
  <si>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</si>
  <si>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</si>
  <si>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</si>
  <si>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</si>
  <si>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</si>
  <si>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</si>
  <si>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</si>
  <si>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</si>
  <si>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</si>
  <si>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</si>
  <si>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</si>
  <si>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</si>
  <si>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</si>
  <si>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</si>
  <si>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</si>
  <si>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</si>
  <si>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</si>
  <si>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</si>
  <si>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</si>
  <si>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</si>
  <si>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</si>
  <si>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</si>
  <si>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</si>
  <si>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</si>
  <si>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</si>
  <si>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</si>
  <si>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</si>
  <si>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</si>
  <si>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</si>
  <si>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</si>
  <si>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</si>
  <si>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</si>
  <si>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</si>
  <si>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</si>
  <si>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</si>
  <si>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</si>
  <si>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</si>
  <si>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</si>
  <si>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</si>
  <si>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</si>
  <si>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</si>
  <si>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</si>
  <si>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</si>
  <si>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</si>
  <si>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</si>
  <si>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</si>
  <si>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</si>
  <si>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</si>
  <si>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</si>
  <si>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</si>
  <si>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</si>
  <si>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</si>
  <si>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</si>
  <si>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</si>
  <si>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</si>
  <si>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</si>
  <si>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</si>
  <si>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</si>
  <si>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</si>
  <si>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</si>
  <si>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</si>
  <si>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</si>
  <si>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</si>
  <si>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</si>
  <si>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</si>
  <si>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</si>
  <si>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</si>
  <si>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</si>
  <si>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</si>
  <si>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</si>
  <si>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</si>
  <si>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</si>
  <si>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</si>
  <si>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</si>
  <si>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</si>
  <si>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</si>
  <si>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</si>
  <si>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</si>
  <si>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</si>
  <si>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</si>
  <si>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</si>
  <si>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</si>
  <si>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</si>
  <si>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</si>
  <si>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</si>
  <si>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</si>
  <si>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</si>
  <si>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</si>
  <si>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</si>
  <si>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</si>
  <si>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</si>
  <si>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</si>
  <si>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</si>
  <si>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</si>
  <si>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</si>
  <si>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</si>
  <si>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</si>
  <si>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</si>
  <si>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</si>
  <si>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</si>
  <si>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</si>
  <si>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</si>
  <si>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</si>
  <si>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</si>
  <si>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</si>
  <si>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</si>
  <si>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</si>
  <si>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</si>
  <si>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</si>
  <si>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</si>
  <si>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</si>
  <si>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</si>
  <si>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</si>
  <si>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</si>
  <si>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</si>
  <si>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</si>
  <si>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</si>
  <si>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</si>
  <si>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</si>
  <si>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</si>
  <si>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</si>
  <si>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</si>
  <si>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</si>
  <si>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</si>
  <si>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</si>
  <si>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</si>
  <si>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</si>
  <si>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</si>
  <si>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</si>
  <si>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</si>
  <si>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</si>
  <si>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</si>
  <si>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</si>
  <si>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</si>
  <si>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</si>
  <si>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</si>
  <si>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</si>
  <si>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</si>
  <si>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</si>
  <si>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</si>
  <si>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</si>
  <si>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</si>
  <si>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</si>
  <si>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</si>
  <si>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</si>
  <si>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</si>
  <si>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</si>
  <si>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</si>
  <si>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</si>
  <si>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</si>
  <si>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</si>
  <si>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</si>
  <si>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</si>
  <si>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</si>
  <si>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</si>
  <si>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</si>
  <si>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</si>
  <si>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</si>
  <si>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</si>
  <si>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</si>
  <si>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</si>
  <si>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</si>
  <si>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</si>
  <si>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</si>
  <si>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</si>
  <si>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</si>
  <si>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</si>
  <si>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</si>
  <si>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</si>
  <si>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</si>
  <si>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</si>
  <si>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</si>
  <si>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</si>
  <si>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</si>
  <si>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</si>
  <si>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</si>
  <si>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</si>
  <si>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</si>
  <si>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</si>
  <si>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</si>
  <si>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</si>
  <si>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</si>
  <si>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</si>
  <si>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</si>
  <si>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</si>
  <si>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</si>
  <si>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</si>
  <si>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</si>
  <si>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</si>
  <si>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</si>
  <si>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</si>
  <si>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</si>
  <si>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</si>
  <si>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</si>
  <si>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</si>
  <si>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</si>
  <si>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</si>
  <si>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</si>
  <si>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</si>
  <si>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</si>
  <si>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</si>
  <si>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</si>
  <si>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</si>
  <si>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</si>
  <si>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</si>
  <si>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</si>
  <si>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</si>
  <si>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</si>
  <si>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</si>
  <si>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</si>
  <si>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</si>
  <si>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</si>
  <si>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</si>
  <si>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</si>
  <si>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</si>
  <si>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</si>
  <si>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</si>
  <si>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</si>
  <si>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</si>
  <si>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</si>
  <si>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</si>
  <si>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</si>
  <si>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</si>
  <si>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</si>
  <si>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</si>
  <si>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</si>
  <si>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</si>
  <si>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</si>
  <si>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</si>
  <si>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</si>
  <si>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</si>
  <si>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</si>
  <si>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</si>
  <si>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</si>
  <si>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</si>
  <si>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</si>
  <si>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</si>
  <si>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</si>
  <si>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</si>
  <si>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</si>
  <si>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</si>
  <si>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</si>
  <si>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</si>
  <si>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</si>
  <si>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</si>
  <si>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</si>
  <si>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</si>
  <si>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</si>
  <si>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</si>
  <si>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</si>
  <si>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</si>
  <si>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</si>
  <si>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</si>
  <si>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</si>
  <si>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</si>
  <si>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</si>
  <si>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</si>
  <si>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</si>
  <si>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</si>
  <si>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</si>
  <si>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</si>
  <si>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</si>
  <si>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</si>
  <si>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</si>
  <si>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</si>
  <si>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</si>
  <si>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</si>
  <si>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</si>
  <si>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</si>
  <si>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</si>
  <si>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</si>
  <si>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</si>
  <si>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</si>
  <si>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</si>
  <si>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</si>
  <si>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</si>
  <si>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</si>
  <si>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</si>
  <si>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</si>
  <si>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</si>
  <si>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</si>
  <si>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</si>
  <si>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</si>
  <si>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</si>
  <si>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</si>
  <si>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</si>
  <si>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</si>
  <si>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</si>
  <si>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</si>
  <si>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</si>
  <si>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</si>
  <si>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</si>
  <si>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</si>
  <si>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</si>
  <si>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</si>
  <si>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</si>
  <si>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</si>
  <si>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</si>
  <si>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</si>
  <si>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</si>
  <si>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</si>
  <si>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</si>
  <si>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</si>
  <si>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</si>
  <si>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</si>
  <si>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</si>
  <si>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</si>
  <si>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</si>
  <si>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</si>
  <si>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</si>
  <si>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</si>
  <si>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</si>
  <si>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</si>
  <si>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</si>
  <si>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</si>
  <si>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</si>
  <si>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</si>
  <si>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</si>
  <si>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</si>
  <si>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</si>
  <si>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</si>
  <si>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</si>
  <si>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</si>
  <si>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</si>
  <si>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</si>
  <si>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</si>
  <si>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</si>
  <si>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</si>
  <si>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</si>
  <si>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</si>
  <si>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</si>
  <si>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</si>
  <si>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</si>
  <si>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</si>
  <si>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</si>
  <si>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</si>
  <si>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</si>
  <si>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</si>
  <si>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</si>
  <si>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</si>
  <si>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</si>
  <si>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</si>
  <si>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</si>
  <si>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</si>
  <si>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</si>
  <si>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</si>
  <si>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</si>
  <si>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</si>
  <si>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</si>
  <si>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</si>
  <si>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</si>
  <si>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</si>
  <si>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</si>
  <si>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</si>
  <si>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</si>
  <si>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</si>
  <si>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</si>
  <si>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</si>
  <si>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</si>
  <si>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</si>
  <si>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</si>
  <si>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</si>
  <si>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</si>
  <si>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</si>
  <si>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</si>
  <si>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</si>
  <si>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</si>
  <si>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</si>
  <si>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</si>
  <si>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</si>
  <si>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</si>
  <si>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</si>
  <si>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</si>
  <si>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</si>
  <si>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</si>
  <si>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</si>
  <si>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</si>
  <si>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</si>
  <si>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</si>
  <si>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</si>
  <si>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</si>
  <si>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</si>
  <si>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</si>
  <si>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</si>
  <si>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</si>
  <si>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</si>
  <si>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</si>
  <si>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</si>
  <si>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</si>
  <si>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</si>
  <si>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</si>
  <si>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</si>
  <si>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</si>
  <si>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</si>
  <si>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</si>
  <si>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</si>
  <si>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</si>
  <si>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</si>
  <si>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</si>
  <si>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</si>
  <si>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</si>
  <si>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</si>
  <si>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</si>
  <si>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</si>
  <si>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</si>
  <si>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</si>
  <si>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</si>
  <si>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</si>
  <si>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</si>
  <si>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</si>
  <si>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</si>
  <si>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</si>
  <si>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</si>
  <si>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</si>
  <si>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</si>
  <si>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</si>
  <si>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</si>
  <si>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</si>
  <si>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</si>
  <si>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</si>
  <si>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</si>
  <si>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</si>
  <si>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</si>
  <si>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</si>
  <si>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</si>
  <si>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</si>
  <si>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</si>
  <si>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</si>
  <si>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</si>
  <si>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</si>
  <si>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</si>
  <si>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</si>
  <si>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</si>
  <si>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</si>
  <si>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</si>
  <si>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</si>
  <si>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</si>
  <si>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</si>
  <si>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</si>
  <si>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</si>
  <si>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</si>
  <si>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</si>
  <si>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</si>
  <si>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</si>
  <si>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</si>
  <si>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</si>
  <si>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</si>
  <si>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</si>
  <si>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</si>
  <si>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</si>
  <si>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</si>
  <si>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</si>
  <si>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</si>
  <si>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</si>
  <si>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</si>
  <si>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</si>
  <si>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</si>
  <si>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</si>
  <si>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</si>
  <si>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</si>
  <si>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</si>
  <si>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</si>
  <si>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</si>
  <si>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</si>
  <si>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</si>
  <si>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</si>
  <si>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</si>
  <si>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</si>
  <si>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</si>
  <si>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</si>
  <si>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</si>
  <si>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</si>
  <si>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</si>
  <si>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</si>
  <si>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</si>
  <si>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</si>
  <si>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</si>
  <si>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</si>
  <si>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</si>
  <si>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</si>
  <si>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</si>
  <si>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</si>
  <si>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</si>
  <si>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</si>
  <si>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</si>
  <si>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</si>
  <si>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</si>
  <si>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</si>
  <si>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</si>
  <si>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</si>
  <si>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</si>
  <si>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</si>
  <si>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</si>
  <si>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</si>
  <si>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</si>
  <si>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</si>
  <si>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</si>
  <si>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</si>
  <si>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</si>
  <si>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</si>
  <si>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</si>
  <si>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</si>
  <si>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</si>
  <si>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</si>
  <si>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</si>
  <si>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</si>
  <si>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</si>
  <si>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</si>
  <si>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</si>
  <si>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</si>
  <si>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</si>
  <si>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</si>
  <si>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</si>
  <si>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</si>
  <si>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</si>
  <si>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</si>
  <si>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</si>
  <si>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</si>
  <si>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</si>
  <si>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</si>
  <si>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</si>
  <si>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</si>
  <si>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</si>
  <si>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</si>
  <si>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</si>
  <si>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</si>
  <si>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</si>
  <si>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</si>
  <si>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</si>
  <si>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</si>
  <si>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</si>
  <si>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</si>
  <si>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</si>
  <si>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</si>
  <si>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</si>
  <si>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</si>
  <si>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</si>
  <si>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</si>
  <si>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</si>
  <si>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</si>
  <si>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</si>
  <si>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</si>
  <si>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</si>
  <si>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</si>
  <si>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</si>
  <si>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</si>
  <si>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</si>
  <si>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</si>
  <si>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</si>
  <si>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</si>
  <si>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</si>
  <si>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</si>
  <si>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</si>
  <si>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</si>
  <si>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</si>
  <si>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</si>
  <si>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</si>
  <si>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</si>
  <si>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</si>
  <si>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</si>
  <si>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</si>
  <si>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</si>
  <si>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</si>
  <si>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</si>
  <si>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</si>
  <si>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</si>
  <si>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</si>
  <si>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</si>
  <si>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</si>
  <si>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</si>
  <si>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</si>
  <si>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</si>
  <si>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</si>
  <si>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</si>
  <si>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</si>
  <si>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</si>
  <si>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</si>
  <si>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</si>
  <si>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</si>
  <si>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</si>
  <si>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</si>
  <si>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</si>
  <si>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</si>
  <si>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</si>
  <si>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</si>
  <si>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</si>
  <si>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</si>
  <si>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</si>
  <si>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</si>
  <si>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</si>
  <si>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</si>
  <si>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</si>
  <si>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</si>
  <si>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</si>
  <si>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</si>
  <si>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</si>
  <si>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</si>
  <si>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</si>
  <si>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</si>
  <si>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</si>
  <si>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</si>
  <si>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</si>
  <si>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</si>
  <si>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</si>
  <si>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</si>
  <si>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</si>
  <si>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</si>
  <si>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</si>
  <si>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</si>
  <si>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</si>
  <si>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</si>
  <si>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</si>
  <si>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</si>
  <si>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</si>
  <si>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</si>
  <si>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</si>
  <si>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</si>
  <si>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</si>
  <si>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</si>
  <si>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</si>
  <si>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</si>
  <si>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</si>
  <si>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</si>
  <si>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</si>
  <si>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</si>
  <si>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</si>
  <si>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</si>
  <si>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</si>
  <si>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</si>
  <si>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</si>
  <si>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</si>
  <si>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</si>
  <si>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</si>
  <si>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</si>
  <si>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</si>
  <si>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</si>
  <si>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</si>
  <si>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</si>
  <si>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</si>
  <si>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</si>
  <si>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</si>
  <si>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</si>
  <si>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</si>
  <si>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</si>
  <si>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</si>
  <si>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</si>
  <si>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</si>
  <si>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</si>
  <si>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</si>
  <si>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</si>
  <si>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</si>
  <si>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</si>
  <si>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</si>
  <si>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</si>
  <si>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</si>
  <si>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</si>
  <si>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</si>
  <si>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</si>
  <si>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</si>
  <si>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</si>
  <si>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</si>
  <si>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</si>
  <si>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</si>
  <si>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</si>
  <si>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</si>
  <si>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</si>
  <si>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</si>
  <si>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</si>
  <si>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</si>
  <si>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</si>
  <si>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</si>
  <si>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</si>
  <si>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</si>
  <si>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</si>
  <si>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</si>
  <si>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</si>
  <si>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</si>
  <si>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</si>
  <si>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</si>
  <si>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</si>
  <si>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</si>
  <si>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</si>
  <si>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</si>
  <si>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</si>
  <si>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</si>
  <si>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</si>
  <si>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</si>
  <si>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</si>
  <si>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</si>
  <si>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</si>
  <si>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</si>
  <si>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</si>
  <si>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</si>
  <si>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</si>
  <si>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</si>
  <si>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</si>
  <si>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</si>
  <si>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</si>
  <si>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</si>
  <si>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</si>
  <si>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</si>
  <si>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</si>
  <si>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</si>
  <si>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</si>
  <si>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</si>
  <si>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</si>
  <si>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</si>
  <si>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</si>
  <si>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</si>
  <si>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</si>
  <si>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</si>
  <si>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</si>
  <si>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</si>
  <si>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</si>
  <si>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</si>
  <si>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</si>
  <si>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</si>
  <si>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</si>
  <si>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</si>
  <si>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</si>
  <si>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</si>
  <si>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</si>
  <si>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</si>
  <si>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</si>
  <si>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</si>
  <si>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</si>
  <si>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</si>
  <si>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</si>
  <si>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</si>
  <si>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</si>
  <si>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</si>
  <si>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</si>
  <si>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</si>
  <si>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</si>
  <si>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</si>
  <si>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</si>
  <si>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</si>
  <si>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</si>
  <si>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</si>
  <si>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</si>
  <si>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</si>
  <si>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</si>
  <si>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</si>
  <si>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</si>
  <si>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</si>
  <si>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</si>
  <si>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</si>
  <si>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</si>
  <si>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</si>
  <si>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</si>
  <si>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</si>
  <si>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</si>
  <si>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</si>
  <si>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</si>
  <si>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</si>
  <si>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</si>
  <si>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</si>
  <si>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</si>
  <si>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</si>
  <si>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</si>
  <si>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</si>
  <si>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</si>
  <si>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</si>
  <si>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</si>
  <si>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</si>
  <si>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</si>
  <si>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</si>
  <si>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</si>
  <si>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</si>
  <si>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</si>
  <si>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</si>
  <si>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</si>
  <si>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</si>
  <si>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</si>
  <si>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</si>
  <si>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</si>
  <si>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</si>
  <si>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</si>
  <si>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</si>
  <si>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</si>
  <si>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</si>
  <si>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</si>
  <si>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</si>
  <si>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</si>
  <si>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</si>
  <si>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</si>
  <si>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</si>
  <si>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</si>
  <si>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</si>
  <si>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</si>
  <si>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</si>
  <si>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</si>
  <si>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</si>
  <si>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</si>
  <si>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</si>
  <si>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</si>
  <si>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</si>
  <si>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</si>
  <si>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</si>
  <si>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</si>
  <si>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</si>
  <si>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</si>
  <si>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</si>
  <si>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</si>
  <si>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</si>
  <si>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</si>
  <si>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</si>
  <si>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</si>
  <si>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</si>
  <si>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</si>
  <si>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</si>
  <si>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</si>
  <si>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</si>
  <si>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</si>
  <si>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</si>
  <si>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</si>
  <si>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</si>
  <si>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</si>
  <si>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</si>
  <si>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</si>
  <si>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</si>
  <si>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</si>
  <si>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</si>
  <si>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</si>
  <si>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</si>
  <si>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</si>
  <si>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</si>
  <si>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</si>
  <si>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</si>
  <si>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</si>
  <si>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</si>
  <si>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</si>
  <si>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</si>
  <si>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</si>
  <si>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</si>
  <si>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</si>
  <si>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</si>
  <si>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</si>
  <si>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</si>
  <si>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</si>
  <si>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</si>
  <si>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</si>
  <si>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</si>
  <si>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</si>
  <si>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</si>
  <si>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</si>
  <si>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</si>
  <si>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</si>
  <si>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</si>
  <si>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</si>
  <si>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</si>
  <si>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</si>
  <si>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</si>
  <si>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</si>
  <si>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</si>
  <si>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</si>
  <si>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</si>
  <si>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</si>
  <si>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</si>
  <si>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</si>
  <si>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</si>
  <si>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</si>
  <si>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</si>
  <si>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</si>
  <si>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</si>
  <si>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</si>
  <si>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</si>
  <si>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</si>
  <si>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</si>
  <si>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</si>
  <si>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</si>
  <si>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</si>
  <si>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</si>
  <si>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</si>
  <si>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</si>
  <si>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</si>
  <si>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</si>
  <si>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</si>
  <si>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</si>
  <si>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</si>
  <si>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</si>
  <si>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</si>
  <si>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</si>
  <si>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</si>
  <si>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</si>
  <si>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</si>
  <si>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</si>
  <si>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</si>
  <si>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</si>
  <si>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</si>
  <si>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</si>
  <si>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</si>
  <si>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</si>
  <si>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</si>
  <si>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</si>
  <si>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</si>
  <si>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</si>
  <si>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</si>
  <si>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</si>
  <si>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</si>
  <si>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</si>
  <si>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</si>
  <si>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</si>
  <si>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</si>
  <si>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</si>
  <si>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</si>
  <si>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</si>
  <si>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</si>
  <si>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</si>
  <si>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</si>
  <si>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</si>
  <si>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</si>
  <si>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</si>
  <si>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</si>
  <si>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</si>
  <si>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</si>
  <si>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</si>
  <si>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</si>
  <si>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</si>
  <si>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</si>
  <si>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</si>
  <si>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</si>
  <si>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</si>
  <si>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</si>
  <si>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</si>
  <si>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</si>
  <si>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</si>
  <si>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</si>
  <si>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</si>
  <si>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</si>
  <si>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</si>
  <si>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</si>
  <si>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</si>
  <si>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</si>
  <si>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</si>
  <si>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</si>
  <si>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</si>
  <si>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</si>
  <si>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</si>
  <si>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</si>
  <si>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</si>
  <si>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</si>
  <si>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</si>
  <si>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</si>
  <si>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</si>
  <si>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</si>
  <si>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</si>
  <si>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</si>
  <si>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</si>
  <si>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</si>
  <si>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</si>
  <si>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</si>
  <si>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</si>
  <si>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</si>
  <si>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</si>
  <si>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</si>
  <si>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</si>
  <si>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</si>
  <si>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</si>
  <si>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</si>
  <si>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</si>
  <si>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</si>
  <si>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</si>
  <si>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</si>
  <si>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</si>
  <si>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</si>
  <si>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</si>
  <si>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</si>
  <si>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</si>
  <si>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</si>
  <si>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</si>
  <si>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</si>
  <si>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</si>
  <si>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</si>
  <si>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</si>
  <si>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</si>
  <si>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</si>
  <si>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</si>
  <si>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</si>
  <si>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</si>
  <si>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</si>
  <si>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</si>
  <si>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</si>
  <si>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</si>
  <si>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</si>
  <si>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</si>
  <si>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</si>
  <si>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</si>
  <si>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</si>
  <si>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</si>
  <si>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</si>
  <si>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</si>
  <si>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</si>
  <si>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</si>
  <si>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</si>
  <si>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</si>
  <si>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</si>
  <si>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</si>
  <si>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</si>
  <si>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</si>
  <si>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</si>
  <si>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</si>
  <si>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</si>
  <si>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</si>
  <si>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</si>
  <si>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</si>
  <si>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</si>
  <si>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</si>
  <si>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</si>
  <si>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</si>
  <si>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</si>
  <si>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</si>
  <si>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</si>
  <si>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</si>
  <si>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</si>
  <si>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</si>
  <si>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</si>
  <si>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</si>
  <si>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</si>
  <si>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</si>
  <si>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</si>
  <si>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</si>
  <si>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</si>
  <si>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</si>
  <si>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</si>
  <si>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</si>
  <si>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</si>
  <si>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</si>
  <si>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</si>
  <si>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</si>
  <si>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</si>
  <si>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</si>
  <si>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</si>
  <si>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</si>
  <si>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</si>
  <si>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</si>
  <si>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</si>
  <si>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</si>
  <si>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</si>
  <si>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</si>
  <si>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</si>
  <si>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</si>
  <si>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</si>
  <si>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</si>
  <si>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</si>
  <si>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</si>
  <si>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</si>
  <si>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</si>
  <si>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</si>
  <si>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</si>
  <si>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</si>
  <si>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</si>
  <si>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</si>
  <si>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</si>
  <si>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</si>
  <si>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</si>
  <si>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</si>
  <si>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</si>
  <si>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</si>
  <si>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</si>
  <si>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</si>
  <si>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</si>
  <si>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</si>
  <si>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</si>
  <si>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</si>
  <si>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</si>
  <si>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</si>
  <si>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</si>
  <si>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</si>
  <si>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</si>
  <si>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</si>
  <si>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</si>
  <si>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</si>
  <si>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</si>
  <si>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</si>
  <si>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</si>
  <si>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</si>
  <si>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</si>
  <si>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</si>
  <si>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</si>
  <si>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</si>
  <si>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</si>
  <si>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</si>
  <si>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</si>
  <si>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</si>
  <si>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</si>
  <si>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</si>
  <si>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</si>
  <si>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</si>
  <si>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</si>
  <si>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</si>
  <si>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</si>
  <si>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</si>
  <si>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</si>
  <si>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</si>
  <si>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</si>
  <si>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</si>
  <si>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</si>
  <si>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</si>
  <si>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</si>
  <si>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</si>
  <si>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</si>
  <si>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</si>
  <si>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</si>
  <si>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</si>
  <si>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</si>
  <si>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</si>
  <si>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</si>
  <si>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</si>
  <si>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</si>
  <si>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</si>
  <si>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</si>
  <si>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</si>
  <si>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</si>
  <si>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</si>
  <si>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</si>
  <si>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</si>
  <si>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</si>
  <si>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</si>
  <si>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</si>
  <si>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</si>
  <si>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</si>
  <si>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</si>
  <si>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</si>
  <si>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</si>
  <si>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</si>
  <si>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</si>
  <si>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</si>
  <si>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</si>
  <si>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</si>
  <si>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</si>
  <si>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</si>
  <si>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</si>
  <si>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</si>
  <si>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</si>
  <si>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</si>
  <si>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</si>
  <si>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</si>
  <si>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</si>
  <si>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</si>
  <si>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</si>
  <si>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</si>
  <si>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</si>
  <si>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</si>
  <si>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</si>
  <si>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</si>
  <si>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</si>
  <si>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</si>
  <si>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</si>
  <si>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</si>
  <si>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</si>
  <si>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</si>
  <si>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</si>
  <si>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</si>
  <si>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</si>
  <si>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</si>
  <si>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</si>
  <si>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</si>
  <si>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</si>
  <si>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</si>
  <si>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</si>
  <si>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</si>
  <si>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</si>
  <si>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</si>
  <si>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</si>
  <si>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</si>
  <si>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</si>
  <si>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</si>
  <si>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</si>
  <si>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</si>
  <si>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</si>
  <si>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</si>
  <si>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</si>
  <si>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</si>
  <si>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</si>
  <si>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</si>
  <si>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</si>
  <si>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</si>
  <si>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</si>
  <si>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</si>
  <si>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</si>
  <si>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</si>
  <si>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</si>
  <si>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</si>
  <si>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</si>
  <si>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</si>
  <si>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</si>
  <si>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</si>
  <si>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</si>
  <si>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</si>
  <si>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</si>
  <si>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</si>
  <si>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</si>
  <si>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</si>
  <si>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</si>
  <si>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</si>
  <si>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</si>
  <si>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</si>
  <si>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</si>
  <si>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</si>
  <si>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</si>
  <si>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</si>
  <si>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</si>
  <si>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</si>
  <si>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</si>
  <si>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</si>
  <si>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</si>
  <si>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</si>
  <si>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</si>
  <si>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</si>
  <si>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</si>
  <si>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</si>
  <si>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</si>
  <si>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</si>
  <si>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</si>
  <si>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</si>
  <si>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</si>
  <si>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</si>
  <si>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</si>
  <si>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</si>
  <si>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</si>
  <si>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</si>
  <si>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</si>
  <si>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</si>
  <si>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</si>
  <si>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</si>
  <si>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</si>
  <si>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</si>
  <si>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</si>
  <si>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</si>
  <si>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</si>
  <si>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</si>
  <si>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</si>
  <si>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</si>
  <si>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</si>
  <si>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</si>
  <si>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</si>
  <si>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</si>
  <si>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</si>
  <si>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</si>
  <si>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</si>
  <si>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</si>
  <si>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</si>
  <si>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</si>
  <si>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</si>
  <si>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</si>
  <si>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</si>
  <si>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</si>
  <si>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</si>
  <si>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</si>
  <si>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</si>
  <si>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</si>
  <si>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</si>
  <si>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</si>
  <si>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</si>
  <si>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</si>
  <si>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</si>
  <si>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</si>
  <si>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</si>
  <si>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</si>
  <si>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</si>
  <si>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</si>
  <si>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</si>
  <si>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</si>
  <si>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</si>
  <si>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</si>
  <si>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</si>
  <si>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</si>
  <si>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</si>
  <si>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</si>
  <si>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</si>
  <si>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</si>
  <si>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</si>
  <si>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</si>
  <si>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</si>
  <si>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</si>
  <si>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</si>
  <si>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</si>
  <si>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</si>
  <si>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</si>
  <si>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</si>
  <si>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</si>
  <si>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</si>
  <si>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</si>
  <si>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</si>
  <si>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</si>
  <si>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</si>
  <si>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</si>
  <si>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</si>
  <si>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</si>
  <si>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</si>
  <si>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</si>
  <si>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</si>
  <si>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</si>
  <si>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</si>
  <si>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</si>
  <si>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</si>
  <si>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</si>
  <si>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</si>
  <si>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</si>
  <si>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</si>
  <si>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</si>
  <si>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</si>
  <si>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</si>
  <si>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</si>
  <si>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</si>
  <si>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</si>
  <si>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</si>
  <si>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</si>
  <si>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</si>
  <si>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</si>
  <si>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</si>
  <si>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</si>
  <si>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</si>
  <si>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</si>
  <si>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</si>
  <si>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</si>
  <si>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</si>
  <si>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</si>
  <si>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</si>
  <si>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</si>
  <si>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</si>
  <si>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</si>
  <si>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</si>
  <si>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</si>
  <si>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</si>
  <si>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</si>
  <si>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</si>
  <si>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</si>
  <si>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</si>
  <si>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</si>
  <si>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</si>
  <si>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</si>
  <si>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</si>
  <si>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</si>
  <si>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</si>
  <si>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</si>
  <si>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</si>
  <si>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</si>
  <si>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</si>
  <si>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</si>
  <si>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</si>
  <si>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</si>
  <si>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</si>
  <si>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</si>
  <si>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</si>
  <si>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</si>
  <si>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</si>
  <si>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</si>
  <si>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</si>
  <si>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</si>
  <si>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</si>
  <si>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</si>
  <si>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</si>
  <si>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</si>
  <si>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</si>
  <si>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</si>
  <si>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</si>
  <si>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</si>
  <si>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</si>
  <si>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</si>
  <si>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</si>
  <si>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</si>
  <si>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</si>
  <si>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</si>
  <si>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</si>
  <si>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</si>
  <si>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</si>
  <si>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</si>
  <si>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</si>
  <si>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</si>
  <si>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</si>
  <si>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</si>
  <si>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</si>
  <si>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</si>
  <si>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</si>
  <si>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</si>
  <si>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</si>
  <si>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</si>
  <si>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</si>
  <si>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</si>
  <si>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</si>
  <si>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</si>
  <si>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</si>
  <si>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</si>
  <si>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</si>
  <si>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</si>
  <si>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</si>
  <si>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</si>
  <si>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</si>
  <si>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</si>
  <si>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</si>
  <si>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</si>
  <si>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</si>
  <si>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</si>
  <si>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</si>
  <si>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</si>
  <si>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</si>
  <si>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</si>
  <si>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</si>
  <si>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</si>
  <si>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</si>
  <si>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</si>
  <si>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</si>
  <si>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</si>
  <si>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</si>
  <si>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</si>
  <si>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</si>
  <si>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</si>
  <si>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</si>
  <si>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</si>
  <si>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</si>
  <si>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</si>
  <si>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</si>
  <si>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</si>
  <si>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</si>
  <si>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</si>
  <si>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</si>
  <si>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</si>
  <si>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</si>
  <si>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</si>
  <si>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</si>
  <si>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</si>
  <si>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</si>
  <si>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</si>
  <si>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</si>
  <si>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</si>
  <si>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</si>
  <si>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</si>
  <si>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</si>
  <si>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</si>
  <si>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</si>
  <si>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</si>
  <si>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</si>
  <si>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</si>
  <si>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</si>
  <si>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</si>
  <si>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</si>
  <si>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</si>
  <si>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</si>
  <si>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</si>
  <si>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</si>
  <si>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</si>
  <si>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</si>
  <si>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</si>
  <si>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</si>
  <si>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</si>
  <si>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</si>
  <si>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</si>
  <si>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</si>
  <si>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</si>
  <si>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</si>
  <si>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</si>
  <si>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</si>
  <si>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</si>
  <si>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</si>
  <si>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</si>
  <si>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</si>
  <si>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</si>
  <si>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</si>
  <si>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</si>
  <si>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</si>
  <si>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</si>
  <si>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</si>
  <si>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</si>
  <si>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</si>
  <si>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</si>
  <si>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</si>
  <si>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</si>
  <si>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</si>
  <si>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</si>
  <si>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</si>
  <si>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</si>
  <si>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</si>
  <si>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</si>
  <si>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</si>
  <si>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</si>
  <si>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</si>
  <si>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</si>
  <si>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</si>
  <si>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</si>
  <si>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</si>
  <si>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</si>
  <si>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</si>
  <si>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</si>
  <si>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</si>
  <si>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</si>
  <si>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</si>
  <si>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</si>
  <si>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</si>
  <si>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</si>
  <si>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</si>
  <si>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</si>
  <si>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</si>
  <si>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</si>
  <si>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</si>
  <si>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</si>
  <si>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</si>
  <si>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</si>
  <si>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</si>
  <si>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</si>
  <si>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</si>
  <si>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</si>
  <si>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</si>
  <si>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</si>
  <si>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</si>
  <si>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</si>
  <si>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</si>
  <si>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</si>
  <si>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</si>
  <si>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</si>
  <si>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</si>
  <si>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</si>
  <si>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</si>
  <si>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</si>
  <si>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</si>
  <si>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</si>
  <si>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</si>
  <si>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</si>
  <si>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</si>
  <si>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</si>
  <si>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</si>
  <si>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</si>
  <si>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</si>
  <si>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</si>
  <si>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</si>
  <si>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</si>
  <si>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</si>
  <si>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</si>
  <si>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</si>
  <si>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</si>
  <si>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</si>
  <si>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</si>
  <si>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</si>
  <si>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</si>
  <si>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</si>
  <si>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</si>
  <si>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</si>
  <si>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</si>
  <si>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</si>
  <si>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</si>
  <si>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</si>
  <si>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</si>
  <si>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</si>
  <si>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</si>
  <si>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</si>
  <si>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</si>
  <si>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</si>
  <si>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</si>
  <si>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</si>
  <si>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</si>
  <si>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</si>
  <si>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</si>
  <si>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</si>
  <si>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</si>
  <si>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</si>
  <si>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</si>
  <si>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</si>
  <si>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</si>
  <si>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</si>
  <si>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</si>
  <si>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</si>
  <si>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</si>
  <si>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</si>
  <si>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</si>
  <si>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</si>
  <si>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</si>
  <si>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</si>
  <si>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</si>
  <si>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</si>
  <si>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</si>
  <si>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</si>
  <si>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</si>
  <si>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</si>
  <si>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</si>
  <si>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</si>
  <si>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</si>
  <si>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</si>
  <si>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</si>
  <si>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</si>
  <si>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</si>
  <si>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</si>
  <si>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</si>
  <si>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</si>
  <si>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</si>
  <si>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</si>
  <si>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</si>
  <si>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</si>
  <si>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</si>
  <si>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</si>
  <si>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</si>
  <si>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</si>
  <si>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</si>
  <si>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</si>
  <si>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</si>
  <si>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</si>
  <si>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</si>
  <si>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</si>
  <si>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</si>
  <si>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</si>
  <si>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</si>
  <si>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</si>
  <si>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</si>
  <si>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</si>
  <si>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</si>
  <si>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</si>
  <si>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</si>
  <si>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</si>
  <si>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</si>
  <si>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</si>
  <si>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</si>
  <si>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</si>
  <si>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</si>
  <si>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</si>
  <si>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</si>
  <si>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</si>
  <si>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</si>
  <si>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</si>
  <si>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</si>
  <si>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</si>
  <si>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</si>
  <si>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</si>
  <si>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</si>
  <si>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</si>
  <si>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</si>
  <si>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</si>
  <si>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</si>
  <si>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</si>
  <si>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</si>
  <si>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</si>
  <si>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</si>
  <si>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</si>
  <si>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</si>
  <si>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</si>
  <si>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</si>
  <si>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</si>
  <si>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</si>
  <si>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</si>
  <si>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</si>
  <si>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</si>
  <si>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</si>
  <si>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</si>
  <si>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</si>
  <si>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</si>
  <si>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</si>
  <si>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</si>
  <si>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</si>
  <si>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</si>
  <si>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</si>
  <si>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</si>
  <si>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</si>
  <si>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</si>
  <si>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</si>
  <si>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</si>
  <si>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</si>
  <si>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</si>
  <si>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</si>
  <si>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</si>
  <si>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</si>
  <si>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</si>
  <si>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</si>
  <si>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</si>
  <si>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</si>
  <si>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</si>
  <si>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</si>
  <si>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</si>
  <si>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</si>
  <si>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</si>
  <si>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</si>
  <si>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</si>
  <si>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</si>
  <si>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</si>
  <si>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</si>
  <si>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</si>
  <si>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</si>
  <si>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</si>
  <si>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</si>
  <si>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</si>
  <si>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</si>
  <si>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</si>
  <si>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</si>
  <si>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</si>
  <si>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</si>
  <si>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</si>
  <si>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</si>
  <si>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</si>
  <si>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</si>
  <si>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</si>
  <si>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</si>
  <si>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</si>
  <si>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</si>
  <si>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</si>
  <si>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</si>
  <si>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</si>
  <si>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</si>
  <si>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</si>
  <si>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</si>
  <si>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</si>
  <si>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</si>
  <si>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</si>
  <si>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</si>
  <si>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</si>
  <si>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</si>
  <si>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</si>
  <si>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</si>
  <si>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</si>
  <si>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</si>
  <si>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</si>
  <si>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</si>
  <si>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</si>
  <si>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</si>
  <si>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</si>
  <si>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</si>
  <si>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</si>
  <si>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</si>
  <si>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</si>
  <si>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</si>
  <si>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</si>
  <si>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</si>
  <si>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</si>
  <si>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</si>
  <si>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</si>
  <si>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</si>
  <si>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</si>
  <si>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</si>
  <si>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</si>
  <si>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</si>
  <si>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</si>
  <si>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</si>
  <si>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</si>
  <si>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</si>
  <si>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</si>
  <si>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</si>
  <si>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</si>
  <si>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</si>
  <si>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</si>
  <si>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</si>
  <si>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</si>
  <si>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</si>
  <si>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</si>
  <si>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</si>
  <si>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</si>
  <si>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</si>
  <si>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</si>
  <si>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</si>
  <si>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</si>
  <si>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</si>
  <si>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</si>
  <si>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</si>
  <si>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</si>
  <si>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</si>
  <si>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</si>
  <si>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</si>
  <si>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</si>
  <si>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</si>
  <si>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</si>
  <si>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</si>
  <si>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</si>
  <si>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</si>
  <si>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</si>
  <si>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</si>
  <si>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</si>
  <si>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</si>
  <si>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</si>
  <si>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</si>
  <si>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</si>
  <si>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</si>
  <si>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</si>
  <si>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</si>
  <si>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</si>
  <si>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</si>
  <si>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</si>
  <si>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</si>
  <si>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</si>
  <si>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</si>
  <si>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</si>
  <si>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</si>
  <si>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</si>
  <si>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</si>
  <si>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</si>
  <si>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</si>
  <si>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</si>
  <si>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</si>
  <si>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</si>
  <si>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</si>
  <si>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</si>
  <si>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</si>
  <si>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</si>
  <si>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</si>
  <si>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</si>
  <si>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</si>
  <si>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</si>
  <si>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</si>
  <si>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</si>
  <si>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</si>
  <si>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</si>
  <si>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</si>
  <si>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</si>
  <si>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</si>
  <si>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</si>
  <si>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</si>
  <si>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</si>
  <si>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</si>
  <si>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</si>
  <si>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</si>
  <si>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</si>
  <si>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</si>
  <si>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</si>
  <si>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</si>
  <si>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</si>
  <si>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</si>
  <si>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</si>
  <si>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</si>
  <si>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</si>
  <si>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</si>
  <si>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</si>
  <si>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</si>
  <si>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</si>
  <si>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</si>
  <si>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</si>
  <si>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</si>
  <si>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</si>
  <si>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</si>
  <si>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</si>
  <si>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</si>
  <si>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</si>
  <si>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</si>
  <si>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</si>
  <si>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</si>
  <si>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</si>
  <si>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</si>
  <si>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</si>
  <si>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</si>
  <si>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</si>
  <si>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</si>
  <si>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</si>
  <si>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</si>
  <si>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</si>
  <si>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</si>
  <si>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</si>
  <si>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</si>
  <si>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</si>
  <si>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</si>
  <si>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</si>
  <si>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</si>
  <si>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</si>
  <si>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</si>
  <si>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</si>
  <si>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</si>
  <si>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</si>
  <si>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</si>
  <si>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</si>
  <si>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</si>
  <si>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</si>
  <si>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</si>
  <si>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</si>
  <si>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</si>
  <si>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</si>
  <si>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</si>
  <si>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</si>
  <si>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</si>
  <si>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</si>
  <si>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</si>
  <si>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</si>
  <si>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</si>
  <si>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</si>
  <si>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</si>
  <si>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</si>
  <si>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</si>
  <si>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</si>
  <si>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</si>
  <si>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</si>
  <si>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</si>
  <si>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</si>
  <si>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</si>
  <si>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</si>
  <si>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</si>
  <si>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</si>
  <si>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</si>
  <si>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</si>
  <si>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</si>
  <si>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</si>
  <si>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</si>
  <si>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</si>
  <si>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</si>
  <si>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</si>
  <si>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</si>
  <si>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</si>
  <si>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</si>
  <si>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</si>
  <si>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</si>
  <si>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</si>
  <si>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</si>
  <si>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</si>
  <si>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</si>
  <si>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</si>
  <si>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</si>
  <si>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</si>
  <si>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</si>
  <si>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</si>
  <si>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</si>
  <si>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</si>
  <si>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</si>
  <si>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</si>
  <si>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</si>
  <si>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</si>
  <si>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</si>
  <si>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</si>
  <si>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</si>
  <si>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</si>
  <si>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</si>
  <si>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</si>
  <si>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</si>
  <si>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</si>
  <si>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</si>
  <si>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</si>
  <si>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</si>
  <si>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</si>
  <si>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</si>
  <si>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</si>
  <si>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</si>
  <si>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</si>
  <si>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</si>
  <si>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</si>
  <si>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</si>
  <si>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</si>
  <si>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</si>
  <si>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</si>
  <si>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</si>
  <si>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</si>
  <si>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</si>
  <si>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</si>
  <si>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</si>
  <si>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</si>
  <si>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</si>
  <si>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</si>
  <si>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</si>
  <si>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</si>
  <si>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</si>
  <si>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</si>
  <si>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</si>
  <si>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</si>
  <si>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</si>
  <si>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</si>
  <si>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</si>
  <si>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</si>
  <si>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</si>
  <si>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</si>
  <si>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</si>
  <si>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</si>
  <si>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</si>
  <si>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</si>
  <si>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</si>
  <si>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</si>
  <si>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</si>
  <si>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</si>
  <si>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</si>
  <si>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</si>
  <si>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</si>
  <si>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</si>
  <si>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</si>
  <si>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</si>
  <si>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</si>
  <si>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</si>
  <si>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</si>
  <si>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</si>
  <si>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</si>
  <si>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</si>
  <si>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</si>
  <si>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</si>
  <si>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</si>
  <si>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</si>
  <si>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</si>
  <si>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</si>
  <si>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</si>
  <si>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</si>
  <si>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</si>
  <si>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</si>
  <si>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</si>
  <si>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</si>
  <si>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</si>
  <si>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</si>
  <si>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</si>
  <si>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</si>
  <si>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</si>
  <si>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</si>
  <si>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</si>
  <si>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</si>
  <si>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</si>
  <si>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</si>
  <si>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</si>
  <si>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</si>
  <si>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</si>
  <si>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</si>
  <si>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</si>
  <si>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</si>
  <si>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</si>
  <si>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</si>
  <si>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</si>
  <si>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</si>
  <si>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</si>
  <si>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</si>
  <si>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</si>
  <si>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</si>
  <si>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</si>
  <si>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</si>
  <si>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</si>
  <si>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</si>
  <si>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</si>
  <si>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</si>
  <si>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</si>
  <si>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</si>
  <si>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</si>
  <si>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</si>
  <si>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</si>
  <si>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</si>
  <si>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</si>
  <si>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</si>
  <si>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</si>
  <si>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</si>
  <si>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</si>
  <si>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</si>
  <si>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</si>
  <si>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</si>
  <si>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</si>
  <si>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</si>
  <si>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</si>
  <si>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</si>
  <si>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</si>
  <si>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</si>
  <si>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</si>
  <si>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</si>
  <si>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</si>
  <si>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</si>
  <si>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</si>
  <si>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</si>
  <si>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</si>
  <si>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</si>
  <si>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</si>
  <si>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</si>
  <si>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</si>
  <si>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</si>
  <si>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</si>
  <si>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</si>
  <si>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</si>
  <si>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</si>
  <si>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</si>
  <si>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</si>
  <si>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</si>
  <si>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</si>
  <si>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</si>
  <si>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</si>
  <si>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</si>
  <si>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</si>
  <si>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</si>
  <si>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</si>
  <si>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</si>
  <si>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</si>
  <si>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</si>
  <si>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</si>
  <si>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</si>
  <si>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</si>
  <si>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</si>
  <si>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</si>
  <si>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</si>
  <si>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</si>
  <si>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</si>
  <si>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</si>
  <si>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</si>
  <si>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</si>
  <si>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</si>
  <si>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</si>
  <si>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</si>
  <si>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</si>
  <si>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</si>
  <si>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</si>
  <si>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</si>
  <si>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</si>
  <si>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</si>
  <si>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</si>
  <si>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</si>
  <si>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</si>
  <si>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</si>
  <si>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</si>
  <si>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</si>
  <si>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</si>
  <si>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</si>
  <si>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</si>
  <si>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</si>
  <si>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</si>
  <si>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</si>
  <si>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</si>
  <si>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</si>
  <si>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</si>
  <si>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</si>
  <si>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</si>
  <si>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</si>
  <si>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</si>
  <si>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</si>
  <si>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</si>
  <si>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</si>
  <si>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</si>
  <si>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</si>
  <si>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</si>
  <si>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</si>
  <si>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</si>
  <si>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</si>
  <si>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</si>
  <si>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</si>
  <si>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</si>
  <si>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</si>
  <si>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</si>
  <si>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</si>
  <si>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</si>
  <si>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</si>
  <si>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</si>
  <si>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</si>
  <si>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</si>
  <si>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</si>
  <si>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</si>
  <si>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</si>
  <si>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</si>
  <si>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</si>
  <si>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</si>
  <si>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</si>
  <si>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</si>
  <si>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</si>
  <si>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</si>
  <si>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</si>
  <si>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</si>
  <si>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</si>
  <si>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</si>
  <si>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</si>
  <si>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</si>
  <si>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</si>
  <si>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</si>
  <si>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</si>
  <si>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</si>
  <si>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</si>
  <si>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</si>
  <si>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</si>
  <si>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</si>
  <si>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</si>
  <si>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</si>
  <si>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</si>
  <si>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</si>
  <si>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</si>
  <si>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</si>
  <si>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</si>
  <si>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</si>
  <si>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</si>
  <si>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</si>
  <si>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</si>
  <si>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</si>
  <si>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</si>
  <si>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</si>
  <si>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</si>
  <si>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</si>
  <si>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</si>
  <si>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</si>
  <si>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</si>
  <si>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</si>
  <si>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</si>
  <si>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</si>
  <si>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</si>
  <si>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</si>
  <si>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</si>
  <si>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</si>
  <si>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</si>
  <si>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</si>
  <si>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</si>
  <si>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</si>
  <si>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</si>
  <si>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</si>
  <si>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</si>
  <si>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</si>
  <si>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</si>
  <si>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</si>
  <si>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</si>
  <si>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</si>
  <si>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</si>
  <si>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</si>
  <si>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</si>
  <si>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</si>
  <si>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</si>
  <si>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</si>
  <si>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</si>
  <si>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</si>
  <si>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</si>
  <si>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</si>
  <si>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</si>
  <si>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</si>
  <si>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</si>
  <si>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</si>
  <si>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</si>
  <si>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</si>
  <si>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</si>
  <si>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</si>
  <si>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</si>
  <si>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</si>
  <si>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</si>
  <si>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</si>
  <si>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</si>
  <si>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</si>
  <si>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</si>
  <si>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</si>
  <si>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</si>
  <si>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</si>
  <si>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</si>
  <si>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</si>
  <si>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</si>
  <si>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</si>
  <si>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</si>
  <si>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</si>
  <si>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</si>
  <si>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</si>
  <si>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</si>
  <si>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</si>
  <si>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</si>
  <si>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</si>
  <si>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</si>
  <si>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</si>
  <si>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</si>
  <si>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</si>
  <si>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</si>
  <si>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</si>
  <si>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</si>
  <si>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</si>
  <si>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</si>
  <si>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</si>
  <si>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</si>
  <si>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</si>
  <si>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</si>
  <si>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</si>
  <si>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</si>
  <si>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</si>
  <si>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</si>
  <si>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</si>
  <si>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</si>
  <si>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</si>
  <si>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</si>
  <si>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</si>
  <si>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</si>
  <si>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</si>
  <si>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</si>
  <si>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</si>
  <si>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</si>
  <si>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</si>
  <si>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</si>
  <si>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</si>
  <si>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</si>
  <si>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</si>
  <si>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</si>
  <si>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</si>
  <si>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</si>
  <si>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</si>
  <si>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</si>
  <si>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</si>
  <si>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</si>
  <si>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</si>
  <si>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</si>
  <si>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</si>
  <si>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</si>
  <si>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</si>
  <si>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</si>
  <si>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</si>
  <si>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</si>
  <si>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</si>
  <si>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</si>
  <si>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</si>
  <si>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</si>
  <si>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</si>
  <si>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</si>
  <si>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</si>
  <si>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</si>
  <si>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</si>
  <si>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</si>
  <si>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</si>
  <si>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</si>
  <si>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</si>
  <si>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</si>
  <si>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</si>
  <si>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</si>
  <si>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</si>
  <si>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</si>
  <si>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</si>
  <si>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</si>
  <si>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</si>
  <si>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</si>
  <si>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</si>
  <si>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</si>
  <si>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</si>
  <si>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</si>
  <si>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</si>
  <si>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</si>
  <si>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</si>
  <si>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</si>
  <si>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</si>
  <si>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</si>
  <si>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</si>
  <si>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</si>
  <si>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</si>
  <si>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</si>
  <si>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</si>
  <si>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</si>
  <si>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</si>
  <si>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</si>
  <si>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</si>
  <si>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</si>
  <si>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</si>
  <si>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</si>
  <si>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</si>
  <si>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</si>
  <si>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</si>
  <si>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</si>
  <si>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</si>
  <si>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</si>
  <si>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</si>
  <si>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</si>
  <si>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</si>
  <si>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</si>
  <si>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</si>
  <si>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</si>
  <si>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</si>
  <si>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</si>
  <si>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</si>
  <si>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</si>
  <si>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</si>
  <si>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</si>
  <si>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</si>
  <si>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</si>
  <si>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</si>
  <si>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</si>
  <si>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</si>
  <si>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</si>
  <si>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</si>
  <si>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</si>
  <si>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</si>
  <si>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</si>
  <si>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</si>
  <si>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</si>
  <si>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</si>
  <si>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</si>
  <si>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</si>
  <si>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</si>
  <si>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</si>
  <si>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</si>
  <si>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</si>
  <si>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</si>
  <si>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</si>
  <si>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</si>
  <si>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</si>
  <si>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</si>
  <si>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</si>
  <si>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</si>
  <si>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</si>
  <si>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</si>
  <si>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</si>
  <si>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</si>
  <si>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</si>
  <si>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</si>
  <si>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</si>
  <si>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</si>
  <si>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</si>
  <si>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</si>
  <si>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</si>
  <si>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</si>
  <si>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</si>
  <si>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</si>
  <si>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</si>
  <si>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</si>
  <si>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</si>
  <si>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</si>
  <si>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</si>
  <si>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</si>
  <si>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</si>
  <si>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</si>
  <si>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</si>
  <si>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</si>
  <si>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</si>
  <si>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</si>
  <si>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</si>
  <si>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</si>
  <si>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</si>
  <si>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</si>
  <si>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</si>
  <si>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</si>
  <si>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</si>
  <si>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</si>
  <si>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</si>
  <si>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</si>
  <si>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</si>
  <si>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</si>
  <si>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</si>
  <si>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</si>
  <si>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</si>
  <si>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</si>
  <si>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</si>
  <si>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</si>
  <si>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</si>
  <si>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</si>
  <si>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</si>
  <si>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</si>
  <si>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</si>
  <si>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</si>
  <si>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</si>
  <si>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</si>
  <si>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</si>
  <si>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</si>
  <si>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</si>
  <si>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</si>
  <si>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</si>
  <si>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</si>
  <si>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</si>
  <si>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</si>
  <si>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</si>
  <si>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</si>
  <si>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</si>
  <si>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</si>
  <si>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</si>
  <si>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</si>
  <si>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</si>
  <si>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</si>
  <si>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</si>
  <si>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</si>
  <si>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</si>
  <si>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</si>
  <si>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</si>
  <si>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</si>
  <si>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</si>
  <si>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</si>
  <si>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</si>
  <si>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</si>
  <si>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</si>
  <si>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</si>
  <si>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</si>
  <si>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</si>
  <si>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</si>
  <si>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</si>
  <si>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</si>
  <si>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</si>
  <si>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</si>
  <si>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</si>
  <si>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</si>
  <si>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</si>
  <si>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</si>
  <si>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</si>
  <si>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</si>
  <si>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</si>
  <si>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</si>
  <si>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</si>
  <si>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</si>
  <si>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</si>
  <si>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</si>
  <si>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</si>
  <si>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</si>
  <si>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</si>
  <si>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</si>
  <si>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</si>
  <si>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</si>
  <si>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</si>
  <si>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</si>
  <si>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</si>
  <si>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</si>
  <si>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</si>
  <si>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</si>
  <si>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</si>
  <si>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</si>
  <si>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</si>
  <si>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</si>
  <si>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</si>
  <si>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</si>
  <si>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</si>
  <si>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</si>
  <si>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</si>
  <si>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</si>
  <si>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</si>
  <si>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</si>
  <si>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</si>
  <si>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</si>
  <si>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</si>
  <si>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</si>
  <si>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</si>
  <si>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</si>
  <si>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</si>
  <si>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</si>
  <si>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</si>
  <si>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</si>
  <si>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</si>
  <si>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</si>
  <si>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</si>
  <si>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</si>
  <si>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</si>
  <si>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</si>
  <si>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</si>
  <si>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</si>
  <si>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</si>
  <si>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</si>
  <si>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</si>
  <si>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</si>
  <si>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</si>
  <si>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</si>
  <si>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</si>
  <si>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</si>
  <si>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</si>
  <si>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</si>
  <si>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</si>
  <si>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</si>
  <si>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</si>
  <si>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</si>
  <si>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</si>
  <si>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</si>
  <si>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</si>
  <si>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</si>
  <si>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</si>
  <si>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</si>
  <si>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</si>
  <si>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</si>
  <si>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</si>
  <si>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</si>
  <si>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</si>
  <si>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</si>
  <si>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</si>
  <si>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</si>
  <si>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</si>
  <si>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</si>
  <si>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</si>
  <si>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</si>
  <si>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</si>
  <si>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</si>
  <si>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</si>
  <si>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</si>
  <si>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</si>
  <si>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</si>
  <si>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</si>
  <si>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</si>
  <si>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</si>
  <si>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</si>
  <si>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</si>
  <si>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</si>
  <si>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</si>
  <si>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</si>
  <si>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</si>
  <si>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</si>
  <si>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</si>
  <si>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</si>
  <si>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</si>
  <si>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</si>
  <si>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</si>
  <si>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</si>
  <si>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</si>
  <si>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</si>
  <si>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</si>
  <si>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</si>
  <si>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</si>
  <si>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</si>
  <si>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</si>
  <si>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</si>
  <si>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</si>
  <si>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</si>
  <si>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</si>
  <si>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</si>
  <si>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</si>
  <si>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</si>
  <si>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</si>
  <si>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</si>
  <si>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</si>
  <si>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</si>
  <si>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</si>
  <si>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</si>
  <si>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</si>
  <si>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</si>
  <si>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</si>
  <si>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</si>
  <si>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</si>
  <si>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</si>
  <si>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</si>
  <si>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</si>
  <si>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</si>
  <si>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</si>
  <si>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</si>
  <si>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</si>
  <si>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</si>
  <si>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</si>
  <si>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</si>
  <si>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</si>
  <si>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</si>
  <si>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</si>
  <si>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</si>
  <si>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</si>
  <si>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</si>
  <si>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</si>
  <si>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</si>
  <si>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</si>
  <si>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</si>
  <si>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</si>
  <si>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</si>
  <si>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</si>
  <si>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</si>
  <si>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</si>
  <si>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</si>
  <si>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</si>
  <si>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</si>
  <si>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</si>
  <si>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</si>
  <si>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</si>
  <si>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</si>
  <si>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</si>
  <si>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</si>
  <si>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</si>
  <si>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</si>
  <si>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</si>
  <si>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</si>
  <si>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</si>
  <si>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</si>
  <si>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</si>
  <si>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</si>
  <si>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</si>
  <si>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</si>
  <si>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</si>
  <si>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</si>
  <si>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</si>
  <si>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</si>
  <si>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</si>
  <si>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</si>
  <si>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</si>
  <si>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</si>
  <si>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</si>
  <si>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</si>
  <si>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</si>
  <si>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</si>
  <si>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</si>
  <si>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</si>
  <si>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</si>
  <si>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</si>
  <si>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</si>
  <si>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</si>
  <si>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</si>
  <si>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</si>
  <si>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</si>
  <si>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</si>
  <si>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</si>
  <si>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</si>
  <si>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</si>
  <si>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</si>
  <si>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</si>
  <si>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</si>
  <si>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</si>
  <si>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</si>
  <si>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</si>
  <si>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</si>
  <si>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</si>
  <si>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</si>
  <si>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</si>
  <si>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</si>
  <si>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</si>
  <si>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</si>
  <si>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</si>
  <si>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</si>
  <si>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</si>
  <si>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</si>
  <si>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</si>
  <si>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</si>
  <si>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</si>
  <si>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</si>
  <si>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</si>
  <si>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</si>
  <si>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</si>
  <si>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</si>
  <si>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</si>
  <si>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</si>
  <si>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</si>
  <si>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</si>
  <si>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</si>
  <si>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</si>
  <si>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</si>
  <si>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</si>
  <si>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</si>
  <si>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</si>
  <si>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</si>
  <si>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</si>
  <si>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</si>
  <si>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</si>
  <si>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</si>
  <si>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</si>
  <si>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</si>
  <si>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</si>
  <si>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</si>
  <si>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</si>
  <si>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</si>
  <si>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</si>
  <si>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</si>
  <si>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</si>
  <si>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</si>
  <si>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</si>
  <si>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</si>
  <si>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</si>
  <si>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</si>
  <si>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</si>
  <si>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</si>
  <si>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</si>
  <si>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</si>
  <si>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</si>
  <si>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</si>
  <si>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</si>
  <si>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</si>
  <si>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</si>
  <si>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</si>
  <si>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</si>
  <si>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</si>
  <si>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</si>
  <si>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</si>
  <si>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</si>
  <si>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</si>
  <si>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</si>
  <si>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</si>
  <si>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</si>
  <si>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</si>
  <si>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</si>
  <si>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</si>
  <si>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</si>
  <si>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</si>
  <si>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</si>
  <si>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</si>
  <si>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</si>
  <si>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</si>
  <si>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</si>
  <si>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</si>
  <si>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</si>
  <si>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</si>
  <si>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</si>
  <si>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</si>
  <si>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</si>
  <si>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</si>
  <si>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</si>
  <si>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</si>
  <si>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</si>
  <si>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</si>
  <si>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</si>
  <si>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</si>
  <si>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</si>
  <si>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</si>
  <si>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</si>
  <si>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</si>
  <si>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</si>
  <si>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</si>
  <si>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</si>
  <si>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</si>
  <si>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</si>
  <si>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</si>
  <si>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</si>
  <si>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</si>
  <si>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</si>
  <si>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</si>
  <si>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</si>
  <si>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</si>
  <si>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</si>
  <si>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</si>
  <si>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</si>
  <si>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</si>
  <si>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</si>
  <si>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</si>
  <si>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</si>
  <si>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</si>
  <si>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</si>
  <si>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</si>
  <si>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</si>
  <si>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</si>
  <si>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</si>
  <si>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</si>
  <si>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</si>
  <si>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</si>
  <si>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</si>
  <si>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</si>
  <si>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</si>
  <si>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</si>
  <si>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</si>
  <si>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</si>
  <si>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</si>
  <si>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</si>
  <si>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</si>
  <si>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</si>
  <si>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</si>
  <si>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</si>
  <si>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</si>
  <si>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</si>
  <si>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</si>
  <si>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</si>
  <si>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</si>
  <si>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</si>
  <si>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</si>
  <si>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</si>
  <si>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</si>
  <si>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</si>
  <si>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</si>
  <si>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</si>
  <si>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</si>
  <si>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</si>
  <si>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</si>
  <si>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</si>
  <si>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</si>
  <si>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</si>
  <si>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</si>
  <si>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</si>
  <si>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</si>
  <si>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</si>
  <si>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</si>
  <si>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</si>
  <si>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</si>
  <si>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</si>
  <si>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</si>
  <si>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</si>
  <si>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</si>
  <si>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</si>
  <si>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</si>
  <si>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</si>
  <si>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</si>
  <si>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</si>
  <si>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</si>
  <si>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</si>
  <si>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</si>
  <si>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</si>
  <si>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</si>
  <si>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</si>
  <si>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</si>
  <si>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</si>
  <si>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</si>
  <si>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</si>
  <si>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</si>
  <si>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</si>
  <si>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</si>
  <si>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</si>
  <si>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</si>
  <si>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</si>
  <si>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</si>
  <si>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</si>
  <si>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</si>
  <si>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</si>
  <si>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</si>
  <si>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</si>
  <si>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</si>
  <si>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</si>
  <si>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</si>
  <si>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</si>
  <si>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</si>
  <si>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</si>
  <si>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</si>
  <si>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</si>
  <si>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</si>
  <si>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</si>
  <si>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</si>
  <si>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</si>
  <si>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</si>
  <si>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</si>
  <si>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</si>
  <si>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</si>
  <si>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</si>
  <si>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</si>
  <si>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</si>
  <si>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</si>
  <si>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</si>
  <si>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</si>
  <si>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</si>
  <si>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</si>
  <si>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</si>
  <si>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</si>
  <si>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</si>
  <si>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</si>
  <si>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</si>
  <si>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</si>
  <si>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</si>
  <si>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</si>
  <si>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</si>
  <si>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</si>
  <si>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</si>
  <si>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</si>
  <si>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</si>
  <si>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</si>
  <si>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</si>
  <si>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</si>
  <si>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</si>
  <si>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</si>
  <si>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</si>
  <si>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</si>
  <si>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</si>
  <si>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</si>
  <si>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</si>
  <si>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</si>
  <si>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</si>
  <si>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</si>
  <si>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</si>
  <si>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</si>
  <si>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</si>
  <si>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</si>
  <si>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</si>
  <si>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</si>
  <si>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</si>
  <si>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</si>
  <si>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</si>
  <si>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</si>
  <si>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</si>
  <si>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</si>
  <si>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</si>
  <si>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</si>
  <si>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</si>
  <si>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</si>
  <si>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</si>
  <si>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</si>
  <si>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</si>
  <si>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</si>
  <si>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</si>
  <si>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</si>
  <si>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</si>
  <si>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</si>
  <si>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</si>
  <si>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</si>
  <si>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</si>
  <si>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</si>
  <si>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</si>
  <si>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</si>
  <si>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</si>
  <si>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</si>
  <si>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</si>
  <si>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</si>
  <si>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</si>
  <si>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</si>
  <si>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</si>
  <si>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</si>
  <si>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</si>
  <si>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</si>
  <si>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</si>
  <si>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</si>
  <si>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</si>
  <si>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</si>
  <si>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</si>
  <si>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</si>
  <si>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</si>
  <si>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</si>
  <si>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</si>
  <si>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</si>
  <si>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</si>
  <si>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</si>
  <si>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</si>
  <si>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</si>
  <si>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</si>
  <si>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</si>
  <si>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</si>
  <si>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</si>
  <si>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</si>
  <si>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</si>
  <si>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</si>
  <si>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</si>
  <si>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</si>
  <si>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</si>
  <si>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</si>
  <si>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</si>
  <si>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</si>
  <si>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</si>
  <si>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</si>
  <si>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</si>
  <si>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</si>
  <si>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</si>
  <si>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</si>
  <si>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</si>
  <si>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</si>
  <si>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</si>
  <si>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</si>
  <si>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</si>
  <si>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</si>
  <si>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</si>
  <si>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</si>
  <si>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</si>
  <si>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</si>
  <si>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</si>
  <si>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</si>
  <si>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</si>
  <si>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</si>
  <si>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</si>
  <si>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</si>
  <si>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</si>
  <si>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</si>
  <si>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</si>
  <si>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</si>
  <si>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</si>
  <si>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</si>
  <si>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</si>
  <si>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</si>
  <si>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</si>
  <si>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</si>
  <si>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</si>
  <si>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</si>
  <si>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</si>
  <si>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</si>
  <si>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</si>
  <si>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</si>
  <si>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</si>
  <si>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</si>
  <si>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</si>
  <si>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</si>
  <si>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</si>
  <si>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</si>
  <si>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</si>
  <si>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</si>
  <si>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</si>
  <si>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</si>
  <si>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</si>
  <si>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</si>
  <si>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</si>
  <si>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</si>
  <si>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</si>
  <si>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</si>
  <si>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</si>
  <si>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</si>
  <si>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</si>
  <si>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</si>
  <si>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</si>
  <si>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</si>
  <si>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</si>
  <si>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</si>
  <si>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</si>
  <si>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</si>
  <si>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</si>
  <si>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</si>
  <si>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</si>
  <si>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</si>
  <si>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</si>
  <si>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</si>
  <si>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</si>
  <si>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</si>
  <si>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</si>
  <si>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</si>
  <si>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</si>
  <si>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</si>
  <si>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</si>
  <si>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</si>
  <si>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</si>
  <si>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</si>
  <si>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</si>
  <si>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</si>
  <si>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</si>
  <si>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</si>
  <si>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</si>
  <si>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</si>
  <si>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</si>
  <si>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</si>
  <si>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</si>
  <si>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</si>
  <si>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</si>
  <si>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</si>
  <si>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</si>
  <si>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</si>
  <si>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</si>
  <si>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</si>
  <si>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</si>
  <si>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</si>
  <si>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</si>
  <si>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</si>
  <si>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</si>
  <si>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</si>
  <si>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</si>
  <si>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</si>
  <si>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</si>
  <si>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</si>
  <si>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</si>
  <si>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</si>
  <si>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</si>
  <si>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</si>
  <si>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</si>
  <si>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</si>
  <si>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</si>
  <si>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</si>
  <si>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</si>
  <si>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</si>
  <si>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</si>
  <si>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</si>
  <si>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</si>
  <si>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</si>
  <si>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</si>
  <si>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</si>
  <si>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</si>
  <si>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</si>
  <si>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</si>
  <si>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</si>
  <si>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</si>
  <si>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</si>
  <si>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</si>
  <si>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</si>
  <si>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</si>
  <si>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</si>
  <si>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</si>
  <si>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</si>
  <si>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</si>
  <si>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</si>
  <si>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</si>
  <si>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</si>
  <si>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</si>
  <si>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</si>
  <si>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</si>
  <si>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</si>
  <si>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</si>
  <si>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</si>
  <si>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</si>
  <si>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</si>
  <si>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</si>
  <si>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</si>
  <si>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</si>
  <si>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</si>
  <si>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</si>
  <si>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</si>
  <si>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</si>
  <si>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</si>
  <si>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</si>
  <si>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</si>
  <si>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</si>
  <si>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</si>
  <si>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</si>
  <si>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</si>
  <si>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</si>
  <si>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</si>
  <si>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</si>
  <si>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</si>
  <si>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</si>
  <si>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</si>
  <si>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</si>
  <si>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</si>
  <si>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</si>
  <si>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</si>
  <si>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</si>
  <si>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</si>
  <si>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</si>
  <si>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</si>
  <si>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</si>
  <si>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</si>
  <si>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</si>
  <si>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</si>
  <si>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</si>
  <si>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</si>
  <si>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</si>
  <si>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</si>
  <si>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</si>
  <si>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</si>
  <si>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</si>
  <si>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</si>
  <si>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</si>
  <si>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</si>
  <si>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</si>
  <si>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</si>
  <si>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</si>
  <si>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</si>
  <si>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</si>
  <si>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</si>
  <si>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</si>
  <si>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</si>
  <si>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</si>
  <si>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</si>
  <si>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</si>
  <si>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</si>
  <si>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</si>
  <si>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</si>
  <si>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</si>
  <si>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</si>
  <si>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</si>
  <si>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</si>
  <si>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</si>
  <si>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</si>
  <si>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</si>
  <si>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</si>
  <si>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</si>
  <si>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</si>
  <si>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</si>
  <si>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</si>
  <si>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</si>
  <si>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</si>
  <si>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</si>
  <si>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</si>
  <si>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</si>
  <si>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</si>
  <si>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</si>
  <si>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</si>
  <si>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</si>
  <si>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</si>
  <si>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</si>
  <si>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</si>
  <si>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</si>
  <si>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</si>
  <si>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</si>
  <si>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</si>
  <si>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</si>
  <si>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</si>
  <si>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</si>
  <si>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</si>
  <si>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</si>
  <si>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</si>
  <si>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</si>
  <si>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</si>
  <si>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</si>
  <si>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</si>
  <si>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</si>
  <si>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</si>
  <si>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</si>
  <si>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</si>
  <si>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</si>
  <si>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</si>
  <si>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</si>
  <si>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</si>
  <si>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</si>
  <si>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</si>
  <si>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</si>
  <si>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</si>
  <si>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</si>
  <si>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</si>
  <si>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</si>
  <si>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</si>
  <si>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</si>
  <si>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</si>
  <si>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</si>
  <si>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</si>
  <si>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</si>
  <si>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</si>
  <si>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</si>
  <si>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</si>
  <si>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</si>
  <si>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</si>
  <si>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</si>
  <si>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</si>
  <si>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</si>
  <si>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</si>
  <si>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</si>
  <si>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</si>
  <si>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</si>
  <si>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</si>
  <si>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</si>
  <si>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</si>
  <si>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</si>
  <si>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</si>
  <si>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</si>
  <si>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</si>
  <si>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</si>
  <si>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</si>
  <si>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</si>
  <si>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</si>
  <si>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</si>
  <si>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</si>
  <si>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</si>
  <si>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</si>
  <si>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</si>
  <si>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</si>
  <si>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</si>
  <si>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</si>
  <si>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</si>
  <si>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</si>
  <si>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</si>
  <si>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</si>
  <si>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</si>
  <si>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</si>
  <si>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</si>
  <si>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</si>
  <si>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</si>
  <si>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</si>
  <si>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</si>
  <si>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</si>
  <si>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</si>
  <si>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</si>
  <si>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</si>
  <si>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</si>
  <si>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</si>
  <si>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</si>
  <si>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</si>
  <si>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</si>
  <si>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</si>
  <si>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</si>
  <si>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</si>
  <si>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</si>
  <si>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</si>
  <si>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</si>
  <si>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</si>
  <si>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</si>
  <si>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</si>
  <si>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</si>
  <si>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</si>
  <si>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</si>
  <si>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</si>
  <si>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</si>
  <si>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</si>
  <si>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</si>
  <si>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</si>
  <si>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</si>
  <si>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</si>
  <si>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</si>
  <si>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</si>
  <si>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</si>
  <si>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</si>
  <si>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</si>
  <si>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</si>
  <si>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</si>
  <si>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</si>
  <si>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</si>
  <si>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</si>
  <si>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</si>
  <si>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</si>
  <si>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</si>
  <si>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</si>
  <si>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</si>
  <si>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</si>
  <si>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</si>
  <si>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</si>
  <si>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</si>
  <si>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</si>
  <si>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</si>
  <si>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</si>
  <si>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</si>
  <si>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</si>
  <si>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</si>
  <si>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</si>
  <si>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</si>
  <si>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</si>
  <si>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</si>
  <si>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</si>
  <si>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</si>
  <si>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</si>
  <si>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</si>
  <si>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</si>
  <si>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</si>
  <si>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</si>
  <si>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</si>
  <si>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</si>
  <si>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</si>
  <si>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</si>
  <si>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</si>
  <si>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</si>
  <si>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</si>
  <si>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</si>
  <si>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</si>
  <si>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</si>
  <si>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</si>
  <si>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</si>
  <si>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</si>
  <si>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</si>
  <si>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</si>
  <si>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</si>
  <si>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</si>
  <si>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</si>
  <si>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</si>
  <si>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</si>
  <si>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</si>
  <si>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</si>
  <si>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</si>
  <si>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</si>
  <si>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</si>
  <si>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</si>
  <si>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</si>
  <si>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</si>
  <si>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</si>
  <si>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</si>
  <si>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</si>
  <si>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</si>
  <si>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</si>
  <si>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</si>
  <si>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</si>
  <si>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</si>
  <si>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</si>
  <si>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</si>
  <si>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</si>
  <si>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</si>
  <si>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</si>
  <si>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</si>
  <si>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</si>
  <si>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</si>
  <si>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</si>
  <si>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</si>
  <si>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</si>
  <si>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</si>
  <si>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</si>
  <si>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</si>
  <si>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</si>
  <si>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</si>
  <si>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</si>
  <si>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</si>
  <si>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</si>
  <si>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</si>
  <si>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</si>
  <si>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</si>
  <si>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</si>
  <si>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</si>
  <si>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</si>
  <si>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</si>
  <si>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</si>
  <si>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</si>
  <si>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</si>
  <si>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</si>
  <si>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</si>
  <si>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</si>
  <si>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</si>
  <si>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</si>
  <si>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</si>
  <si>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</si>
  <si>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</si>
  <si>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</si>
  <si>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</si>
  <si>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</si>
  <si>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</si>
  <si>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</si>
  <si>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</si>
  <si>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</si>
  <si>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</si>
  <si>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</si>
  <si>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</si>
  <si>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</si>
  <si>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</si>
  <si>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</si>
  <si>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</si>
  <si>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</si>
  <si>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</si>
  <si>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</si>
  <si>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</si>
  <si>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</si>
  <si>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</si>
  <si>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</si>
  <si>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</si>
  <si>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</si>
  <si>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</si>
  <si>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</si>
  <si>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</si>
  <si>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</si>
  <si>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</si>
  <si>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</si>
  <si>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</si>
  <si>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</si>
  <si>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</si>
  <si>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</si>
  <si>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</si>
  <si>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</si>
  <si>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</si>
  <si>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</si>
  <si>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</si>
  <si>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</si>
  <si>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</si>
  <si>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</si>
  <si>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</si>
  <si>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</si>
  <si>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</si>
  <si>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</si>
  <si>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</si>
  <si>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</si>
  <si>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</si>
  <si>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</si>
  <si>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</si>
  <si>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</si>
  <si>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</si>
  <si>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</si>
  <si>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</si>
  <si>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</si>
  <si>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</si>
  <si>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</si>
  <si>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</si>
  <si>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</si>
  <si>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</si>
  <si>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</si>
  <si>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</si>
  <si>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</si>
  <si>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</si>
  <si>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</si>
  <si>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</si>
  <si>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</si>
  <si>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</si>
  <si>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</si>
  <si>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</si>
  <si>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</si>
  <si>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</si>
  <si>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</si>
  <si>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</si>
  <si>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</si>
  <si>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</si>
  <si>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</si>
  <si>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</si>
  <si>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</si>
  <si>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</si>
  <si>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</si>
  <si>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</si>
  <si>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</si>
  <si>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</si>
  <si>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</si>
  <si>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</si>
  <si>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</si>
  <si>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</si>
  <si>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</si>
  <si>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</si>
  <si>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</si>
  <si>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</si>
  <si>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</si>
  <si>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</si>
  <si>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</si>
  <si>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</si>
  <si>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</si>
  <si>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</si>
  <si>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</si>
  <si>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</si>
  <si>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</si>
  <si>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</si>
  <si>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</si>
  <si>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</si>
  <si>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</si>
  <si>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</si>
  <si>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</si>
  <si>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</si>
  <si>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</si>
  <si>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</si>
  <si>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</si>
  <si>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</si>
  <si>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</si>
  <si>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</si>
  <si>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</si>
  <si>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</si>
  <si>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</si>
  <si>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</si>
  <si>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</si>
  <si>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</si>
  <si>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</si>
  <si>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</si>
  <si>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</si>
  <si>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</si>
  <si>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</si>
  <si>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</si>
  <si>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</si>
  <si>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</si>
  <si>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</si>
  <si>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</si>
  <si>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</si>
  <si>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</si>
  <si>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</si>
  <si>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</si>
  <si>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</si>
  <si>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</si>
  <si>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</si>
  <si>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</si>
  <si>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</si>
  <si>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</si>
  <si>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</si>
  <si>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</si>
  <si>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</si>
  <si>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</si>
  <si>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</si>
  <si>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</si>
  <si>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</si>
  <si>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</si>
  <si>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</si>
  <si>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</si>
  <si>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</si>
  <si>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</si>
  <si>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</si>
  <si>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</si>
  <si>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</si>
  <si>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</si>
  <si>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</si>
  <si>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</si>
  <si>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</si>
  <si>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</si>
  <si>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</si>
  <si>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</si>
  <si>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</si>
  <si>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</si>
  <si>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</si>
  <si>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</si>
  <si>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</si>
  <si>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</si>
  <si>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</si>
  <si>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</si>
  <si>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</si>
  <si>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</si>
  <si>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</si>
  <si>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</si>
  <si>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</si>
  <si>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</si>
  <si>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</si>
  <si>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</si>
  <si>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</si>
  <si>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</si>
  <si>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</si>
  <si>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</si>
  <si>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</si>
  <si>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</si>
  <si>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</si>
  <si>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</si>
  <si>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</si>
  <si>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</si>
  <si>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</si>
  <si>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</si>
  <si>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</si>
  <si>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</si>
  <si>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</si>
  <si>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</si>
  <si>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</si>
  <si>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</si>
  <si>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</si>
  <si>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</si>
  <si>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</si>
  <si>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</si>
  <si>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</si>
  <si>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</si>
  <si>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</si>
  <si>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</si>
  <si>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</si>
  <si>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</si>
  <si>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</si>
  <si>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</si>
  <si>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</si>
  <si>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</si>
  <si>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</si>
  <si>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</si>
  <si>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</si>
  <si>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</si>
  <si>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</si>
  <si>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</si>
  <si>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</si>
  <si>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</si>
  <si>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</si>
  <si>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</si>
  <si>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</si>
  <si>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</si>
  <si>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</si>
  <si>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</si>
  <si>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</si>
  <si>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</si>
  <si>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</si>
  <si>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</si>
  <si>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</si>
  <si>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</si>
  <si>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</si>
  <si>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</si>
  <si>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</si>
  <si>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</si>
  <si>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</si>
  <si>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</si>
  <si>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</si>
  <si>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</si>
  <si>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</si>
  <si>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</si>
  <si>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</si>
  <si>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</si>
  <si>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</si>
  <si>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</si>
  <si>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</si>
  <si>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</si>
  <si>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</si>
  <si>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</si>
  <si>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</si>
  <si>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</si>
  <si>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</si>
  <si>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</si>
  <si>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</si>
  <si>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</si>
  <si>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</si>
  <si>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</si>
  <si>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</si>
  <si>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</si>
  <si>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</si>
  <si>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</si>
  <si>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</si>
  <si>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</si>
  <si>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</si>
  <si>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</si>
  <si>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</si>
  <si>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</si>
  <si>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</si>
  <si>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</si>
  <si>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</si>
  <si>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</si>
  <si>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</si>
  <si>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</si>
  <si>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</si>
  <si>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</si>
  <si>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</si>
  <si>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</si>
  <si>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</si>
  <si>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</si>
  <si>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</si>
  <si>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</si>
  <si>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</si>
  <si>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</si>
  <si>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</si>
  <si>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</si>
  <si>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</si>
  <si>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</si>
  <si>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</si>
  <si>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</si>
  <si>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</si>
  <si>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</si>
  <si>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</si>
  <si>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</si>
  <si>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</si>
  <si>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</si>
  <si>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</si>
  <si>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</si>
  <si>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</si>
  <si>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</si>
  <si>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</si>
  <si>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</si>
  <si>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</si>
  <si>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</si>
  <si>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</si>
  <si>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</si>
  <si>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</si>
  <si>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</si>
  <si>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</si>
  <si>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</si>
  <si>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</si>
  <si>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</si>
  <si>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</si>
  <si>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</si>
  <si>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</si>
  <si>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</si>
  <si>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</si>
  <si>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</si>
  <si>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</si>
  <si>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</si>
  <si>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</si>
  <si>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</si>
  <si>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</si>
  <si>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</si>
  <si>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</si>
  <si>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</si>
  <si>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</si>
  <si>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</si>
  <si>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</si>
  <si>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</si>
  <si>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</si>
  <si>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</si>
  <si>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</si>
  <si>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</si>
  <si>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</si>
  <si>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</si>
  <si>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</si>
  <si>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</si>
  <si>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</si>
  <si>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</si>
  <si>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</si>
  <si>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</si>
  <si>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</si>
  <si>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</si>
  <si>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</si>
  <si>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</si>
  <si>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</si>
  <si>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</si>
  <si>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</si>
  <si>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</si>
  <si>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</si>
  <si>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</si>
  <si>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</si>
  <si>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</si>
  <si>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</si>
  <si>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</si>
  <si>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</si>
  <si>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</si>
  <si>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</si>
  <si>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</si>
  <si>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</si>
  <si>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</si>
  <si>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</si>
  <si>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</si>
  <si>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</si>
  <si>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</si>
  <si>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</si>
  <si>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</si>
  <si>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</si>
  <si>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</si>
  <si>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</si>
  <si>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</si>
  <si>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</si>
  <si>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</si>
  <si>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</si>
  <si>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</si>
  <si>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</si>
  <si>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</si>
  <si>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</si>
  <si>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</si>
  <si>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</si>
  <si>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</si>
  <si>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</si>
  <si>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</si>
  <si>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</si>
  <si>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</si>
  <si>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</si>
  <si>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</si>
  <si>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</si>
  <si>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</si>
  <si>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</si>
  <si>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</si>
  <si>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</si>
  <si>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</si>
  <si>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</si>
  <si>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</si>
  <si>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</si>
  <si>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</si>
  <si>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</si>
  <si>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</si>
  <si>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</si>
  <si>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</si>
  <si>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</si>
  <si>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</si>
  <si>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</si>
  <si>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</si>
  <si>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</si>
  <si>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</si>
  <si>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</si>
  <si>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</si>
  <si>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</si>
  <si>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</si>
  <si>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</si>
  <si>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</si>
  <si>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</si>
  <si>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</si>
  <si>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</si>
  <si>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</si>
  <si>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</si>
  <si>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</si>
  <si>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</si>
  <si>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</si>
  <si>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</si>
  <si>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</si>
  <si>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</si>
  <si>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</si>
  <si>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</si>
  <si>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</si>
  <si>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</si>
  <si>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</si>
  <si>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</si>
  <si>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</si>
  <si>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</si>
  <si>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</si>
  <si>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</si>
  <si>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</si>
  <si>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</si>
  <si>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</si>
  <si>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</si>
  <si>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</si>
  <si>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</si>
  <si>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</si>
  <si>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</si>
  <si>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</si>
  <si>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</si>
  <si>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</si>
  <si>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</si>
  <si>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</si>
  <si>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</si>
  <si>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</si>
  <si>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</si>
  <si>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</si>
  <si>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</si>
  <si>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</si>
  <si>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</si>
  <si>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</si>
  <si>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</si>
  <si>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</si>
  <si>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</si>
  <si>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</si>
  <si>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</si>
  <si>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</si>
  <si>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</si>
  <si>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</si>
  <si>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</si>
  <si>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</si>
  <si>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</si>
  <si>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</si>
  <si>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</si>
  <si>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</si>
  <si>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</si>
  <si>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</si>
  <si>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</si>
  <si>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</si>
  <si>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</si>
  <si>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</si>
  <si>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</si>
  <si>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</si>
  <si>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</si>
  <si>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</si>
  <si>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</si>
  <si>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</si>
  <si>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</si>
  <si>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</si>
  <si>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</si>
  <si>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</si>
  <si>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</si>
  <si>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</si>
  <si>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</si>
  <si>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</si>
  <si>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</si>
  <si>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</si>
  <si>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</si>
  <si>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</si>
  <si>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</si>
  <si>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</si>
  <si>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</si>
  <si>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</si>
  <si>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</si>
  <si>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</si>
  <si>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</si>
  <si>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</si>
  <si>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</si>
  <si>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</si>
  <si>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</si>
  <si>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</si>
  <si>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</si>
  <si>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</si>
  <si>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</si>
  <si>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</si>
  <si>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</si>
  <si>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</si>
  <si>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</si>
  <si>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</si>
  <si>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</si>
  <si>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</si>
  <si>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</si>
  <si>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</si>
  <si>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</si>
  <si>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</si>
  <si>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</si>
  <si>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</si>
  <si>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</si>
  <si>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</si>
  <si>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</si>
  <si>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</si>
  <si>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</si>
  <si>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</si>
  <si>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</si>
  <si>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</si>
  <si>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</si>
  <si>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</si>
  <si>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</si>
  <si>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</si>
  <si>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</si>
  <si>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</si>
  <si>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</si>
  <si>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</si>
  <si>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</si>
  <si>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</si>
  <si>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</si>
  <si>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</si>
  <si>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</si>
  <si>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</si>
  <si>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</si>
  <si>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</si>
  <si>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</si>
  <si>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</si>
  <si>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</si>
  <si>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</si>
  <si>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</si>
  <si>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</si>
  <si>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</si>
  <si>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</si>
  <si>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</si>
  <si>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</si>
  <si>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</si>
  <si>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</si>
  <si>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</si>
  <si>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</si>
  <si>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</si>
  <si>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</si>
  <si>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</si>
  <si>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</si>
  <si>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</si>
  <si>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</si>
  <si>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</si>
  <si>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</si>
  <si>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</si>
  <si>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</si>
  <si>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</si>
  <si>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</si>
  <si>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</si>
  <si>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</si>
  <si>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</si>
  <si>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</si>
  <si>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</si>
  <si>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</si>
  <si>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</si>
  <si>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</si>
  <si>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</si>
  <si>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</si>
  <si>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</si>
  <si>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</si>
  <si>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</si>
  <si>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</si>
  <si>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</si>
  <si>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</si>
  <si>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</si>
  <si>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</si>
  <si>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</si>
  <si>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</si>
  <si>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</si>
  <si>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</si>
  <si>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</si>
  <si>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</si>
  <si>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</si>
  <si>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</si>
  <si>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</si>
  <si>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</si>
  <si>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</si>
  <si>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</si>
  <si>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</si>
  <si>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</si>
  <si>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</si>
  <si>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</si>
  <si>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</si>
  <si>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</si>
  <si>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</si>
  <si>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</si>
  <si>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</si>
  <si>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</si>
  <si>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</si>
  <si>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</si>
  <si>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</si>
  <si>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</si>
  <si>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</si>
  <si>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</si>
  <si>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</si>
  <si>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</si>
  <si>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</si>
  <si>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</si>
  <si>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</si>
  <si>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</si>
  <si>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</si>
  <si>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</si>
  <si>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</si>
  <si>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</si>
  <si>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</si>
  <si>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</si>
  <si>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</si>
  <si>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</si>
  <si>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</si>
  <si>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</si>
  <si>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</si>
  <si>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</si>
  <si>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</si>
  <si>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</si>
  <si>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</si>
  <si>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</si>
  <si>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</si>
  <si>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</si>
  <si>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</si>
  <si>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</si>
  <si>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</si>
  <si>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</si>
  <si>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</si>
  <si>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</si>
  <si>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</si>
  <si>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</si>
  <si>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</si>
  <si>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</si>
  <si>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</si>
  <si>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</si>
  <si>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</si>
  <si>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</si>
  <si>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</si>
  <si>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</si>
  <si>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</si>
  <si>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</si>
  <si>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</si>
  <si>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</si>
  <si>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</si>
  <si>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</si>
  <si>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</si>
  <si>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</si>
  <si>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</si>
  <si>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</si>
  <si>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</si>
  <si>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</si>
  <si>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</si>
  <si>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</si>
  <si>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</si>
  <si>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</si>
  <si>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</si>
  <si>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</si>
  <si>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</si>
  <si>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</si>
  <si>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</si>
  <si>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</si>
  <si>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</si>
  <si>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</si>
  <si>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</si>
  <si>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</si>
  <si>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</si>
  <si>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</si>
  <si>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</si>
  <si>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</si>
  <si>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</si>
  <si>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</si>
  <si>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</si>
  <si>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</si>
  <si>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</si>
  <si>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</si>
  <si>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</si>
  <si>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</si>
  <si>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</si>
  <si>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</si>
  <si>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</si>
  <si>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</si>
  <si>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</si>
  <si>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</si>
  <si>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</si>
  <si>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</si>
  <si>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</si>
  <si>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</si>
  <si>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</si>
  <si>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</si>
  <si>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</si>
  <si>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</si>
  <si>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</si>
  <si>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</si>
  <si>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</si>
  <si>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</si>
  <si>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</si>
  <si>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</si>
  <si>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</si>
  <si>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</si>
  <si>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</si>
  <si>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</si>
  <si>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</si>
  <si>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</si>
  <si>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</si>
  <si>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</si>
  <si>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</si>
  <si>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</si>
  <si>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</si>
  <si>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</si>
  <si>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</si>
  <si>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</si>
  <si>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</si>
  <si>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</si>
  <si>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</si>
  <si>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</si>
  <si>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</si>
  <si>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</si>
  <si>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</si>
  <si>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</si>
  <si>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</si>
  <si>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</si>
  <si>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</si>
  <si>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</si>
  <si>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</si>
  <si>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</si>
  <si>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</si>
  <si>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</si>
  <si>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</si>
  <si>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</si>
  <si>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</si>
  <si>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</si>
  <si>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</si>
  <si>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</si>
  <si>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</si>
  <si>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</si>
  <si>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</si>
  <si>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</si>
  <si>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</si>
  <si>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</si>
  <si>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</si>
  <si>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</si>
  <si>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</si>
  <si>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</si>
  <si>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</si>
  <si>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</si>
  <si>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</si>
  <si>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</si>
  <si>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</si>
  <si>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</si>
  <si>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</si>
  <si>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</si>
  <si>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</si>
  <si>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</si>
  <si>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</si>
  <si>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</si>
  <si>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</si>
  <si>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</si>
  <si>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</si>
  <si>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</si>
  <si>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</si>
  <si>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</si>
  <si>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</si>
  <si>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</si>
  <si>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</si>
  <si>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</si>
  <si>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</si>
  <si>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</si>
  <si>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</si>
  <si>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</si>
  <si>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</si>
  <si>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</si>
  <si>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</si>
  <si>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</si>
  <si>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</si>
  <si>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</si>
  <si>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</si>
  <si>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</si>
  <si>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</si>
  <si>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</si>
  <si>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</si>
  <si>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</si>
  <si>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</si>
  <si>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</si>
  <si>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</si>
  <si>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</si>
  <si>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</si>
  <si>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</si>
  <si>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</si>
  <si>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</si>
  <si>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</si>
  <si>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</si>
  <si>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</si>
  <si>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</si>
  <si>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</si>
  <si>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</si>
  <si>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</si>
  <si>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</si>
  <si>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</si>
  <si>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</si>
  <si>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</si>
  <si>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</si>
  <si>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</si>
  <si>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</si>
  <si>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</si>
  <si>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</si>
  <si>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</si>
  <si>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</si>
  <si>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</si>
  <si>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</si>
  <si>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</si>
  <si>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</si>
  <si>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</si>
  <si>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</si>
  <si>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</si>
  <si>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</si>
  <si>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</si>
  <si>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</si>
  <si>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</si>
  <si>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</si>
  <si>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</si>
  <si>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</si>
  <si>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</si>
  <si>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</si>
  <si>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</si>
  <si>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</si>
  <si>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</si>
  <si>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</si>
  <si>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</si>
  <si>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</si>
  <si>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</si>
  <si>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</si>
  <si>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</si>
  <si>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</si>
  <si>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</si>
  <si>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</si>
  <si>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</si>
  <si>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</si>
  <si>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</si>
  <si>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</si>
  <si>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</si>
  <si>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</si>
  <si>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</si>
  <si>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</si>
  <si>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</si>
  <si>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</si>
  <si>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</si>
  <si>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</si>
  <si>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</si>
  <si>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</si>
  <si>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</si>
  <si>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</si>
  <si>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</si>
  <si>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</si>
  <si>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</si>
  <si>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</si>
  <si>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</si>
  <si>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</si>
  <si>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</si>
  <si>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</si>
  <si>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</si>
  <si>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</si>
  <si>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</si>
  <si>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</si>
  <si>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</si>
  <si>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</si>
  <si>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</si>
  <si>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</si>
  <si>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</si>
  <si>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</si>
  <si>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</si>
  <si>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</si>
  <si>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</si>
  <si>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</si>
  <si>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</si>
  <si>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</si>
  <si>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</si>
  <si>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</si>
  <si>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</si>
  <si>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</si>
  <si>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</si>
  <si>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</si>
  <si>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</si>
  <si>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</si>
  <si>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</si>
  <si>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</si>
  <si>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</si>
  <si>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</si>
  <si>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</si>
  <si>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</si>
  <si>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</si>
  <si>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</si>
  <si>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</si>
  <si>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</si>
  <si>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</si>
  <si>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</si>
  <si>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</si>
  <si>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</si>
  <si>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</si>
  <si>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</si>
  <si>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</si>
  <si>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</si>
  <si>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</si>
  <si>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</si>
  <si>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</si>
  <si>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</si>
  <si>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</si>
  <si>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</si>
  <si>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</si>
  <si>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</si>
  <si>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</si>
  <si>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</si>
  <si>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</si>
  <si>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</si>
  <si>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</si>
  <si>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</si>
  <si>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</si>
  <si>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</si>
  <si>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</si>
  <si>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</si>
  <si>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</si>
  <si>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</si>
  <si>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</si>
  <si>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</si>
  <si>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</si>
  <si>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</si>
  <si>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</si>
  <si>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</si>
  <si>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</si>
  <si>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</si>
  <si>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</si>
  <si>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</si>
  <si>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</si>
  <si>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</si>
  <si>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</si>
  <si>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</si>
  <si>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</si>
  <si>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</si>
  <si>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</si>
  <si>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</si>
  <si>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</si>
  <si>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</si>
  <si>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</si>
  <si>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</si>
  <si>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</si>
  <si>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</si>
  <si>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</si>
  <si>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</si>
  <si>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</si>
  <si>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</si>
  <si>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</si>
  <si>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</si>
  <si>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</si>
  <si>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</si>
  <si>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</si>
  <si>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</si>
  <si>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</si>
  <si>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</si>
  <si>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</si>
  <si>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</si>
  <si>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</si>
  <si>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</si>
  <si>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</si>
  <si>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</si>
  <si>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</si>
  <si>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</si>
  <si>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</si>
  <si>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</si>
  <si>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</si>
  <si>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</si>
  <si>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</si>
  <si>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</si>
  <si>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</si>
  <si>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</si>
  <si>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</si>
  <si>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</si>
  <si>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</si>
  <si>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</si>
  <si>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</si>
  <si>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</si>
  <si>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</si>
  <si>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</si>
  <si>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</si>
  <si>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</si>
  <si>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</si>
  <si>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</si>
  <si>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</si>
  <si>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</si>
  <si>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</si>
  <si>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</si>
  <si>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</si>
  <si>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</si>
  <si>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</si>
  <si>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</si>
  <si>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</si>
  <si>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</si>
  <si>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</si>
  <si>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</si>
  <si>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</si>
  <si>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</si>
  <si>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</si>
  <si>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</si>
  <si>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</si>
  <si>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</si>
  <si>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</si>
  <si>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</si>
  <si>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</si>
  <si>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</si>
  <si>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</si>
  <si>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</si>
  <si>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</si>
  <si>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</si>
  <si>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</si>
  <si>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</si>
  <si>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</si>
  <si>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</si>
  <si>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</si>
  <si>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</si>
  <si>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</si>
  <si>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</si>
  <si>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</si>
  <si>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</si>
  <si>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</si>
  <si>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</si>
  <si>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</si>
  <si>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</si>
  <si>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</si>
  <si>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</si>
  <si>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</si>
  <si>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</si>
  <si>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</si>
  <si>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</si>
  <si>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</si>
  <si>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</si>
  <si>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</si>
  <si>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</si>
  <si>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</si>
  <si>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</si>
  <si>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</si>
  <si>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</si>
  <si>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</si>
  <si>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</si>
  <si>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</si>
  <si>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</si>
  <si>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</si>
  <si>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</si>
  <si>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</si>
  <si>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</si>
  <si>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</si>
  <si>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</si>
  <si>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</si>
  <si>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</si>
  <si>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</si>
  <si>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</si>
  <si>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</si>
  <si>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</si>
  <si>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</si>
  <si>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</si>
  <si>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</si>
  <si>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</si>
  <si>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</si>
  <si>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</si>
  <si>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</si>
  <si>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</si>
  <si>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</si>
  <si>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</si>
  <si>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</si>
  <si>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</si>
  <si>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</si>
  <si>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</si>
  <si>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</si>
  <si>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</si>
  <si>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</si>
  <si>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</si>
  <si>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</si>
  <si>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</si>
  <si>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</si>
  <si>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</si>
  <si>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</si>
  <si>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</si>
  <si>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</si>
  <si>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</si>
  <si>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</si>
  <si>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</si>
  <si>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</si>
  <si>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</si>
  <si>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</si>
  <si>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</si>
  <si>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</si>
  <si>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</si>
  <si>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</si>
  <si>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</si>
  <si>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</si>
  <si>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</si>
  <si>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</si>
  <si>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</si>
  <si>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</si>
  <si>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</si>
  <si>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</si>
  <si>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</si>
  <si>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</si>
  <si>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</si>
  <si>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</si>
  <si>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</si>
  <si>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</si>
  <si>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</si>
  <si>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</si>
  <si>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</si>
  <si>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</si>
  <si>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</si>
  <si>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</si>
  <si>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</si>
  <si>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</si>
  <si>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</si>
  <si>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</si>
  <si>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</si>
  <si>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</si>
  <si>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</si>
  <si>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</si>
  <si>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</si>
  <si>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</si>
  <si>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</si>
  <si>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</si>
  <si>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</si>
  <si>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</si>
  <si>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</si>
  <si>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</si>
  <si>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</si>
  <si>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</si>
  <si>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</si>
  <si>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</si>
  <si>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</si>
  <si>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</si>
  <si>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</si>
  <si>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</si>
  <si>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</si>
  <si>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</si>
  <si>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</si>
  <si>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</si>
  <si>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</si>
  <si>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</si>
  <si>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</si>
  <si>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</si>
  <si>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</si>
  <si>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</si>
  <si>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</si>
  <si>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</si>
  <si>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</si>
  <si>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</si>
  <si>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</si>
  <si>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</si>
  <si>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</si>
  <si>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</si>
  <si>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</si>
  <si>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</si>
  <si>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</si>
  <si>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</si>
  <si>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</si>
  <si>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</si>
  <si>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</si>
  <si>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</si>
  <si>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</si>
  <si>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</si>
  <si>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</si>
  <si>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</si>
  <si>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</si>
  <si>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</si>
  <si>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</si>
  <si>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</si>
  <si>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</si>
  <si>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</si>
  <si>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</si>
  <si>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</si>
  <si>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</si>
  <si>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</si>
  <si>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</si>
  <si>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</si>
  <si>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</si>
  <si>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</si>
  <si>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</si>
  <si>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</si>
  <si>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</si>
  <si>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</si>
  <si>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</si>
  <si>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</si>
  <si>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</si>
  <si>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</si>
  <si>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</si>
  <si>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</si>
  <si>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</si>
  <si>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</si>
  <si>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</si>
  <si>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</si>
  <si>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</si>
  <si>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</si>
  <si>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</si>
  <si>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</si>
  <si>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</si>
  <si>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</si>
  <si>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</si>
  <si>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</si>
  <si>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</si>
  <si>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</si>
  <si>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</si>
  <si>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</si>
  <si>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</si>
  <si>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</si>
  <si>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</si>
  <si>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</si>
  <si>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</si>
  <si>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</si>
  <si>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</si>
  <si>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</si>
  <si>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</si>
  <si>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</si>
  <si>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</si>
  <si>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</si>
  <si>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</si>
  <si>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</si>
  <si>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</si>
  <si>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</si>
  <si>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</si>
  <si>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</si>
  <si>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</si>
  <si>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</si>
  <si>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</si>
  <si>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</si>
  <si>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</si>
  <si>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</si>
  <si>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</si>
  <si>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</si>
  <si>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</si>
  <si>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</si>
  <si>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</si>
  <si>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</si>
  <si>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</si>
  <si>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</si>
  <si>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</si>
  <si>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</si>
  <si>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</si>
  <si>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</si>
  <si>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</si>
  <si>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</si>
  <si>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</si>
  <si>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</si>
  <si>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</si>
  <si>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</si>
  <si>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</si>
  <si>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</si>
  <si>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</si>
  <si>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</si>
  <si>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</si>
  <si>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</si>
  <si>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</si>
  <si>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</si>
  <si>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</si>
  <si>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</si>
  <si>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</si>
  <si>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</si>
  <si>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</si>
  <si>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</si>
  <si>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</si>
  <si>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</si>
  <si>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</si>
  <si>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</si>
  <si>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</si>
  <si>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</si>
  <si>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</si>
  <si>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</si>
  <si>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</si>
  <si>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</si>
  <si>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</si>
  <si>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</si>
  <si>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</si>
  <si>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</si>
  <si>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</si>
  <si>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</si>
  <si>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</si>
  <si>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</si>
  <si>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</si>
  <si>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</si>
  <si>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</si>
  <si>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</si>
  <si>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</si>
  <si>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</si>
  <si>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</si>
  <si>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</si>
  <si>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</si>
  <si>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</si>
  <si>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</si>
  <si>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</si>
  <si>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</si>
  <si>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</si>
  <si>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</si>
  <si>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</si>
  <si>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</si>
  <si>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</si>
  <si>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</si>
  <si>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</si>
  <si>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</si>
  <si>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</si>
  <si>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</si>
  <si>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</si>
  <si>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</si>
  <si>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</si>
  <si>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</si>
  <si>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</si>
  <si>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</si>
  <si>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</si>
  <si>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</si>
  <si>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</si>
  <si>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</si>
  <si>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</si>
  <si>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</si>
  <si>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</si>
  <si>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</si>
  <si>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</si>
  <si>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</si>
  <si>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</si>
  <si>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</si>
  <si>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</si>
  <si>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</si>
  <si>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</si>
  <si>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</si>
  <si>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</si>
  <si>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</si>
  <si>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</si>
  <si>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</si>
  <si>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</si>
  <si>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</si>
  <si>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</si>
  <si>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</si>
  <si>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</si>
  <si>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</si>
  <si>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</si>
  <si>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</si>
  <si>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</si>
  <si>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</si>
  <si>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</si>
  <si>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</si>
  <si>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</si>
  <si>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</si>
  <si>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</si>
  <si>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</si>
  <si>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</si>
  <si>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</si>
  <si>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</si>
  <si>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</si>
  <si>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</si>
  <si>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</si>
  <si>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</si>
  <si>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</si>
  <si>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</si>
  <si>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</si>
  <si>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</si>
  <si>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</si>
  <si>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</si>
  <si>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</si>
  <si>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</si>
  <si>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</si>
  <si>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</si>
  <si>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</si>
  <si>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</si>
  <si>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</si>
  <si>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</si>
  <si>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</si>
  <si>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</si>
  <si>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</si>
  <si>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</si>
  <si>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</si>
  <si>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</si>
  <si>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</si>
  <si>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</si>
  <si>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</si>
  <si>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</si>
  <si>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</si>
  <si>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</si>
  <si>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</si>
  <si>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</si>
  <si>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</si>
  <si>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</si>
  <si>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</si>
  <si>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</si>
  <si>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</si>
  <si>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</si>
  <si>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</si>
  <si>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</si>
  <si>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</si>
  <si>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</si>
  <si>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</si>
  <si>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</si>
  <si>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</si>
  <si>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</si>
  <si>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</si>
  <si>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</si>
  <si>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</si>
  <si>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</si>
  <si>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</si>
  <si>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</si>
  <si>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</si>
  <si>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</si>
  <si>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</si>
  <si>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</si>
  <si>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</si>
  <si>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</si>
  <si>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</si>
  <si>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</si>
  <si>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</si>
  <si>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</si>
  <si>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</si>
  <si>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</si>
  <si>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</si>
  <si>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</si>
  <si>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</si>
  <si>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</si>
  <si>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</si>
  <si>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</si>
  <si>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</si>
  <si>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</si>
  <si>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</si>
  <si>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</si>
  <si>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</si>
  <si>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</si>
  <si>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</si>
  <si>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</si>
  <si>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</si>
  <si>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</si>
  <si>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</si>
  <si>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</si>
  <si>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</si>
  <si>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</si>
  <si>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</si>
  <si>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</si>
  <si>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</si>
  <si>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</si>
  <si>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</si>
  <si>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</si>
  <si>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</si>
  <si>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</si>
  <si>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</si>
  <si>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</si>
  <si>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</si>
  <si>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</si>
  <si>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</si>
  <si>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</si>
  <si>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</si>
  <si>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</si>
  <si>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</si>
  <si>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</si>
  <si>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</si>
  <si>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</si>
  <si>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</si>
  <si>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</si>
  <si>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</si>
  <si>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</si>
  <si>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</si>
  <si>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</si>
  <si>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</si>
  <si>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</si>
  <si>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</si>
  <si>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</si>
  <si>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</si>
  <si>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</si>
  <si>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</si>
  <si>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</si>
  <si>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</si>
  <si>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</si>
  <si>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</si>
  <si>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</si>
  <si>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</si>
  <si>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</si>
  <si>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</si>
  <si>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</si>
  <si>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</si>
  <si>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</si>
  <si>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</si>
  <si>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</si>
  <si>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</si>
  <si>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</si>
  <si>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</si>
  <si>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</si>
  <si>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</si>
  <si>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</si>
  <si>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</si>
  <si>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</si>
  <si>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</si>
  <si>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</si>
  <si>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</si>
  <si>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</si>
  <si>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</si>
  <si>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</si>
  <si>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</si>
  <si>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</si>
  <si>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</si>
  <si>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</si>
  <si>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</si>
  <si>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</si>
  <si>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</si>
  <si>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</si>
  <si>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</si>
  <si>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</si>
  <si>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</si>
  <si>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</si>
  <si>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</si>
  <si>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</si>
  <si>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</si>
  <si>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</si>
  <si>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</si>
  <si>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</si>
  <si>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</si>
  <si>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</si>
  <si>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</si>
  <si>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</si>
  <si>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</si>
  <si>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</si>
  <si>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</si>
  <si>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</si>
  <si>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</si>
  <si>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</si>
  <si>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</si>
  <si>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</si>
  <si>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</si>
  <si>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</si>
  <si>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</si>
  <si>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</si>
  <si>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</si>
  <si>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</si>
  <si>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</si>
  <si>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</si>
  <si>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</si>
  <si>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</si>
  <si>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</si>
  <si>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</si>
  <si>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</si>
  <si>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</si>
  <si>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</si>
  <si>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</si>
  <si>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</si>
  <si>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</si>
  <si>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</si>
  <si>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</si>
  <si>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</si>
  <si>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</si>
  <si>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</si>
  <si>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</si>
  <si>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</si>
  <si>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</si>
  <si>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</si>
  <si>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</si>
  <si>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</si>
  <si>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</si>
  <si>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</si>
  <si>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</si>
  <si>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</si>
  <si>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</si>
  <si>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</si>
  <si>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</si>
  <si>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</si>
  <si>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</si>
  <si>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</si>
  <si>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</si>
  <si>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</si>
  <si>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</si>
  <si>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</si>
  <si>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</si>
  <si>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</si>
  <si>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</si>
  <si>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</si>
  <si>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</si>
  <si>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</si>
  <si>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</si>
  <si>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</si>
  <si>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</si>
  <si>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</si>
  <si>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</si>
  <si>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</si>
  <si>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</si>
  <si>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</si>
  <si>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</si>
  <si>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</si>
  <si>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</si>
  <si>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</si>
  <si>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</si>
  <si>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</si>
  <si>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</si>
  <si>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</si>
  <si>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</si>
  <si>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</si>
  <si>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</si>
  <si>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</si>
  <si>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</si>
  <si>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</si>
  <si>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</si>
  <si>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</si>
  <si>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</si>
  <si>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</si>
  <si>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</si>
  <si>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</si>
  <si>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</si>
  <si>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</si>
  <si>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</si>
  <si>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</si>
  <si>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</si>
  <si>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</si>
  <si>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</si>
  <si>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</si>
  <si>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</si>
  <si>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</si>
  <si>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</si>
  <si>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</si>
  <si>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</si>
  <si>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</si>
  <si>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</si>
  <si>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</si>
  <si>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</si>
  <si>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</si>
  <si>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</si>
  <si>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</si>
  <si>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</si>
  <si>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</si>
  <si>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</si>
  <si>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</si>
  <si>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</si>
  <si>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</si>
  <si>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</si>
  <si>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</si>
  <si>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</si>
  <si>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</si>
  <si>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</si>
  <si>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</si>
  <si>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</si>
  <si>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</si>
  <si>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</si>
  <si>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</si>
  <si>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</si>
  <si>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</si>
  <si>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</si>
  <si>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</si>
  <si>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</si>
  <si>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</si>
  <si>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</si>
  <si>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</si>
  <si>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</si>
  <si>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</si>
  <si>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</si>
  <si>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</si>
  <si>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</si>
  <si>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</si>
  <si>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</si>
  <si>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</si>
  <si>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</si>
  <si>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</si>
  <si>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</si>
  <si>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</si>
  <si>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</si>
  <si>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</si>
  <si>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</si>
  <si>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</si>
  <si>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</si>
  <si>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</si>
  <si>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</si>
  <si>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</si>
  <si>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</si>
  <si>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</si>
  <si>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</si>
  <si>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</si>
  <si>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</si>
  <si>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</si>
  <si>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</si>
  <si>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</si>
  <si>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</si>
  <si>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</si>
  <si>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</si>
  <si>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</si>
  <si>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</si>
  <si>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</si>
  <si>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</si>
  <si>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</si>
  <si>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</si>
  <si>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</si>
  <si>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</si>
  <si>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</si>
  <si>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</si>
  <si>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</si>
  <si>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</si>
  <si>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</si>
  <si>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</si>
  <si>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</si>
  <si>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</si>
  <si>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</si>
  <si>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</si>
  <si>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</si>
  <si>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</si>
  <si>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</si>
  <si>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</si>
  <si>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</si>
  <si>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</si>
  <si>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</si>
  <si>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</si>
  <si>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</si>
  <si>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</si>
  <si>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</si>
  <si>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</si>
  <si>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</si>
  <si>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</si>
  <si>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</si>
  <si>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</si>
  <si>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</si>
  <si>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</si>
  <si>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</si>
  <si>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</si>
  <si>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</si>
  <si>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</si>
  <si>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</si>
  <si>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</si>
  <si>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</si>
  <si>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</si>
  <si>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</si>
  <si>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</si>
  <si>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</si>
  <si>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</si>
  <si>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</si>
  <si>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</si>
  <si>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</si>
  <si>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</si>
  <si>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</si>
  <si>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</si>
  <si>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</si>
  <si>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</si>
  <si>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</si>
  <si>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</si>
  <si>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</si>
  <si>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</si>
  <si>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</si>
  <si>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</si>
  <si>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</si>
  <si>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</si>
  <si>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</si>
  <si>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</si>
  <si>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</si>
  <si>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</si>
  <si>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</si>
  <si>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</si>
  <si>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</si>
  <si>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</si>
  <si>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</si>
  <si>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</si>
  <si>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</si>
  <si>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</si>
  <si>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</si>
  <si>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</si>
  <si>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</si>
  <si>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</si>
  <si>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</si>
  <si>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</si>
  <si>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</si>
  <si>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</si>
  <si>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</si>
  <si>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</si>
  <si>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</si>
  <si>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</si>
  <si>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</si>
  <si>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</si>
  <si>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</si>
  <si>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</si>
  <si>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</si>
  <si>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</si>
  <si>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</si>
  <si>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</si>
  <si>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</si>
  <si>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</si>
  <si>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</si>
  <si>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</si>
  <si>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</si>
  <si>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</si>
  <si>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</si>
  <si>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</si>
  <si>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</si>
  <si>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</si>
  <si>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</si>
  <si>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</si>
  <si>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</si>
  <si>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</si>
  <si>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</si>
  <si>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</si>
  <si>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</si>
  <si>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</si>
  <si>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</si>
  <si>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</si>
  <si>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</si>
  <si>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</si>
  <si>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</si>
  <si>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</si>
  <si>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</si>
  <si>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</si>
  <si>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</si>
  <si>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</si>
  <si>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</si>
  <si>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</si>
  <si>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</si>
  <si>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</si>
  <si>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</si>
  <si>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</si>
  <si>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</si>
  <si>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</si>
  <si>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</si>
  <si>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</si>
  <si>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</si>
  <si>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</si>
  <si>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</si>
  <si>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</si>
  <si>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</si>
  <si>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</si>
  <si>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</si>
  <si>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</si>
  <si>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</si>
  <si>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</si>
  <si>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</si>
  <si>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</si>
  <si>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</si>
  <si>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</si>
  <si>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</si>
  <si>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</si>
  <si>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</si>
  <si>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</si>
  <si>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</si>
  <si>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</si>
  <si>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</si>
  <si>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</si>
  <si>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</si>
  <si>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</si>
  <si>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</si>
  <si>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</si>
  <si>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</si>
  <si>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</si>
  <si>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</si>
  <si>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</si>
  <si>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</si>
  <si>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</si>
  <si>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</si>
  <si>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</si>
  <si>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</si>
  <si>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</si>
  <si>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</si>
  <si>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</si>
  <si>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</si>
  <si>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</si>
  <si>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</si>
  <si>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</si>
  <si>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</si>
  <si>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</si>
  <si>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</si>
  <si>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</si>
  <si>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</si>
  <si>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</si>
  <si>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</si>
  <si>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</si>
  <si>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</si>
  <si>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</si>
  <si>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</si>
  <si>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</si>
  <si>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</si>
  <si>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</si>
  <si>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</si>
  <si>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</si>
  <si>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</si>
  <si>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</si>
  <si>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</si>
  <si>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</si>
  <si>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</si>
  <si>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</si>
  <si>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</si>
  <si>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</si>
  <si>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</si>
  <si>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</si>
  <si>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</si>
  <si>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</si>
  <si>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</si>
  <si>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</si>
  <si>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</si>
  <si>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</si>
  <si>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</si>
  <si>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</si>
  <si>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</si>
  <si>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</si>
  <si>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</si>
  <si>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</si>
  <si>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</si>
  <si>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</si>
  <si>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</si>
  <si>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</si>
  <si>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</si>
  <si>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</si>
  <si>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</si>
  <si>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</si>
  <si>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</si>
  <si>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</si>
  <si>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</si>
  <si>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</si>
  <si>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</si>
  <si>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</si>
  <si>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</si>
  <si>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</si>
  <si>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</si>
  <si>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</si>
  <si>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</si>
  <si>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</si>
  <si>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</si>
  <si>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</si>
  <si>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</si>
  <si>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</si>
  <si>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</si>
  <si>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</si>
  <si>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</si>
  <si>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</si>
  <si>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</si>
  <si>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</si>
  <si>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</si>
  <si>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</si>
  <si>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</si>
  <si>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</si>
  <si>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</si>
  <si>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</si>
  <si>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</si>
  <si>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</si>
  <si>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</si>
  <si>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</si>
  <si>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</si>
  <si>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</si>
  <si>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</si>
  <si>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</si>
  <si>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</si>
  <si>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</si>
  <si>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</si>
  <si>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</si>
  <si>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</si>
  <si>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</si>
  <si>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</si>
  <si>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</si>
  <si>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</si>
  <si>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</si>
  <si>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</si>
  <si>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</si>
  <si>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</si>
  <si>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</si>
  <si>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</si>
  <si>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</si>
  <si>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</si>
  <si>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</si>
  <si>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</si>
  <si>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</si>
  <si>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</si>
  <si>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</si>
  <si>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</si>
  <si>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</si>
  <si>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</si>
  <si>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</si>
  <si>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</si>
  <si>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</si>
  <si>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</si>
  <si>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</si>
  <si>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</si>
  <si>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</si>
  <si>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</si>
  <si>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</si>
  <si>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</si>
  <si>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</si>
  <si>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</si>
  <si>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</si>
  <si>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</si>
  <si>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</si>
  <si>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</si>
  <si>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</si>
  <si>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</si>
  <si>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</si>
  <si>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</si>
  <si>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</si>
  <si>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</si>
  <si>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</si>
  <si>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</si>
  <si>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</si>
  <si>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</si>
  <si>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</si>
  <si>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</si>
  <si>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</si>
  <si>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</si>
  <si>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</si>
  <si>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</si>
  <si>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</si>
  <si>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</si>
  <si>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</si>
  <si>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</si>
  <si>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</si>
  <si>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</si>
  <si>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</si>
  <si>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</si>
  <si>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</si>
  <si>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</si>
  <si>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</si>
  <si>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</si>
  <si>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</si>
  <si>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</si>
  <si>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</si>
  <si>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</si>
  <si>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</si>
  <si>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</si>
  <si>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</si>
  <si>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</si>
  <si>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</si>
  <si>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</si>
  <si>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</si>
  <si>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</si>
  <si>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</si>
  <si>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</si>
  <si>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</si>
  <si>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</si>
  <si>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</si>
  <si>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</si>
  <si>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</si>
  <si>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</si>
  <si>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</si>
  <si>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</si>
  <si>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</si>
  <si>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</si>
  <si>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</si>
  <si>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</si>
  <si>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</si>
  <si>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</si>
  <si>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</si>
  <si>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</si>
  <si>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</si>
  <si>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</si>
  <si>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</si>
  <si>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</si>
  <si>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</si>
  <si>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</si>
  <si>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</si>
  <si>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</si>
  <si>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</si>
  <si>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</si>
  <si>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</si>
  <si>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</si>
  <si>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</si>
  <si>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</si>
  <si>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</si>
  <si>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</si>
  <si>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</si>
  <si>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</si>
  <si>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</si>
  <si>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</si>
  <si>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</si>
  <si>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</si>
  <si>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</si>
  <si>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</si>
  <si>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</si>
  <si>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</si>
  <si>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</si>
  <si>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</si>
  <si>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</si>
  <si>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</si>
  <si>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</si>
  <si>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</si>
  <si>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</si>
  <si>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</si>
  <si>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</si>
  <si>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</si>
  <si>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</si>
  <si>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</si>
  <si>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</si>
  <si>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</si>
  <si>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</si>
  <si>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</si>
  <si>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</si>
  <si>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</si>
  <si>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</si>
  <si>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</si>
  <si>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</si>
  <si>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</si>
  <si>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</si>
  <si>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</si>
  <si>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</si>
  <si>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</si>
  <si>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</si>
  <si>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</si>
  <si>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</si>
  <si>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</si>
  <si>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</si>
  <si>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</si>
  <si>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</si>
  <si>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</si>
  <si>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</si>
  <si>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</si>
  <si>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</si>
  <si>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</si>
  <si>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</si>
  <si>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</si>
  <si>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</si>
  <si>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</si>
  <si>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</si>
  <si>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</si>
  <si>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</si>
  <si>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</si>
  <si>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</si>
  <si>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</si>
  <si>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</si>
  <si>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</si>
  <si>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</si>
  <si>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</si>
  <si>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</si>
  <si>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</si>
  <si>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</si>
  <si>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</si>
  <si>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</si>
  <si>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</si>
  <si>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</si>
  <si>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</si>
  <si>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</si>
  <si>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</si>
  <si>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</si>
  <si>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</si>
  <si>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</si>
  <si>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</si>
  <si>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</si>
  <si>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</si>
  <si>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</si>
  <si>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</si>
  <si>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</si>
  <si>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</si>
  <si>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</si>
  <si>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</si>
  <si>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</si>
  <si>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</si>
  <si>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</si>
  <si>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</si>
  <si>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</si>
  <si>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</si>
  <si>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</si>
  <si>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</si>
  <si>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</si>
  <si>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</si>
  <si>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</si>
  <si>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</si>
  <si>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</si>
  <si>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</si>
  <si>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</si>
  <si>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</si>
  <si>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</si>
  <si>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</si>
  <si>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</si>
  <si>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</si>
  <si>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</si>
  <si>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</si>
  <si>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</si>
  <si>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</si>
  <si>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</si>
  <si>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</si>
  <si>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</si>
  <si>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</si>
  <si>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</si>
  <si>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</si>
  <si>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</si>
  <si>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</si>
  <si>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</si>
  <si>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</si>
  <si>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</si>
  <si>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</si>
  <si>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</si>
  <si>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</si>
  <si>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</si>
  <si>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</si>
  <si>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</si>
  <si>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</si>
  <si>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</si>
  <si>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</si>
  <si>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</si>
  <si>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</si>
  <si>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</si>
  <si>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</si>
  <si>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</si>
  <si>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</si>
  <si>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</si>
  <si>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</si>
  <si>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</si>
  <si>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</si>
  <si>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</si>
  <si>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</si>
  <si>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</si>
  <si>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</si>
  <si>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</si>
  <si>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</si>
  <si>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</si>
  <si>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</si>
  <si>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</si>
  <si>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</si>
  <si>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</si>
  <si>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</si>
  <si>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</si>
  <si>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</si>
  <si>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</si>
  <si>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</si>
  <si>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</si>
  <si>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</si>
  <si>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</si>
  <si>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</si>
  <si>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</si>
  <si>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</si>
  <si>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</si>
  <si>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</si>
  <si>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</si>
  <si>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</si>
  <si>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</si>
  <si>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</si>
  <si>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</si>
  <si>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</si>
  <si>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</si>
  <si>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</si>
  <si>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</si>
  <si>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</si>
  <si>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</si>
  <si>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</si>
  <si>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</si>
  <si>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</si>
  <si>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</si>
  <si>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</si>
  <si>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</si>
  <si>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</si>
  <si>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</si>
  <si>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</si>
  <si>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</si>
  <si>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</si>
  <si>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</si>
  <si>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</si>
  <si>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</si>
  <si>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</si>
  <si>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</si>
  <si>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</si>
  <si>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</si>
  <si>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</si>
  <si>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</si>
  <si>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</si>
  <si>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</si>
  <si>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</si>
  <si>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</si>
  <si>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</si>
  <si>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</si>
  <si>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</si>
  <si>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</si>
  <si>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</si>
  <si>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</si>
  <si>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</si>
  <si>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</si>
  <si>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</si>
  <si>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</si>
  <si>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</si>
  <si>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</si>
  <si>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</si>
  <si>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</si>
  <si>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</si>
  <si>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</si>
  <si>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</si>
  <si>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</si>
  <si>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</si>
  <si>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</si>
  <si>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</si>
  <si>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</si>
  <si>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</si>
  <si>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</si>
  <si>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</si>
  <si>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</si>
  <si>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</si>
  <si>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</si>
  <si>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</si>
  <si>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</si>
  <si>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</si>
  <si>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</si>
  <si>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</si>
  <si>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</si>
  <si>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</si>
  <si>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</si>
  <si>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</si>
  <si>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</si>
  <si>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</si>
  <si>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</si>
  <si>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</si>
  <si>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</si>
  <si>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</si>
  <si>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</si>
  <si>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</si>
  <si>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</si>
  <si>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</si>
  <si>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</si>
  <si>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</si>
  <si>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</si>
  <si>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</si>
  <si>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</si>
  <si>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</si>
  <si>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</si>
  <si>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</si>
  <si>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</si>
  <si>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</si>
  <si>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</si>
  <si>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</si>
  <si>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</si>
  <si>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</si>
  <si>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</si>
  <si>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</si>
  <si>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</si>
  <si>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</si>
  <si>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</si>
  <si>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</si>
  <si>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</si>
  <si>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</si>
  <si>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</si>
  <si>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</si>
  <si>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</si>
  <si>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</si>
  <si>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</si>
  <si>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</si>
  <si>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</si>
  <si>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</si>
  <si>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</si>
  <si>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</si>
  <si>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</si>
  <si>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</si>
  <si>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</si>
  <si>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</si>
  <si>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</si>
  <si>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</si>
  <si>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</si>
  <si>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</si>
  <si>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</si>
  <si>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</si>
  <si>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</si>
  <si>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</si>
  <si>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</si>
  <si>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</si>
  <si>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</si>
  <si>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</si>
  <si>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</si>
  <si>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</si>
  <si>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</si>
  <si>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</si>
  <si>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</si>
  <si>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</si>
  <si>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</si>
  <si>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</si>
  <si>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</si>
  <si>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</si>
  <si>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</si>
  <si>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</si>
  <si>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</si>
  <si>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</si>
  <si>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</si>
  <si>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</si>
  <si>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</si>
  <si>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</si>
  <si>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</si>
  <si>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</si>
  <si>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</si>
  <si>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</si>
  <si>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</si>
  <si>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</si>
  <si>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</si>
  <si>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</si>
  <si>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</si>
  <si>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</si>
  <si>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</si>
  <si>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</si>
  <si>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</si>
  <si>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</si>
  <si>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</si>
  <si>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</si>
  <si>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</si>
  <si>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</si>
  <si>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</si>
  <si>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</si>
  <si>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</si>
  <si>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</si>
  <si>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</si>
  <si>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</si>
  <si>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</si>
  <si>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</si>
  <si>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</si>
  <si>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</si>
  <si>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</si>
  <si>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</si>
  <si>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</si>
  <si>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</si>
  <si>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</si>
  <si>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</si>
  <si>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</si>
  <si>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</si>
  <si>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</si>
  <si>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</si>
  <si>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</si>
  <si>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</si>
  <si>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</si>
  <si>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</si>
  <si>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</si>
  <si>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</si>
  <si>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</si>
  <si>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</si>
  <si>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</si>
  <si>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</si>
  <si>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</si>
  <si>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</si>
  <si>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</si>
  <si>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</si>
  <si>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</si>
  <si>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</si>
  <si>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</si>
  <si>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</si>
  <si>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</si>
  <si>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</si>
  <si>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</si>
  <si>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</si>
  <si>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</si>
  <si>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</si>
  <si>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</si>
  <si>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</si>
  <si>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</si>
  <si>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</si>
  <si>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</si>
  <si>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</si>
  <si>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</si>
  <si>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</si>
  <si>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</si>
  <si>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</si>
  <si>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</si>
  <si>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</si>
  <si>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</si>
  <si>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</si>
  <si>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</si>
  <si>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</si>
  <si>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</si>
  <si>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</si>
  <si>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</si>
  <si>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</si>
  <si>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</si>
  <si>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</si>
  <si>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</si>
  <si>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</si>
  <si>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</si>
  <si>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</si>
  <si>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</si>
  <si>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</si>
  <si>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</si>
  <si>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</si>
  <si>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</si>
  <si>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</si>
  <si>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</si>
  <si>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</si>
  <si>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</si>
  <si>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</si>
  <si>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</si>
  <si>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</si>
  <si>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</si>
  <si>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</si>
  <si>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</si>
  <si>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</si>
  <si>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</si>
  <si>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</si>
  <si>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</si>
  <si>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</si>
  <si>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</si>
  <si>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</si>
  <si>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</si>
  <si>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</si>
  <si>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</si>
  <si>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</si>
  <si>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</si>
  <si>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</si>
  <si>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</si>
  <si>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</si>
  <si>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</si>
  <si>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</si>
  <si>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</si>
  <si>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</si>
  <si>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</si>
  <si>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</si>
  <si>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</si>
  <si>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</si>
  <si>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</si>
  <si>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</si>
  <si>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</si>
  <si>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</si>
  <si>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</si>
  <si>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</si>
  <si>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</si>
  <si>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</si>
  <si>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</si>
  <si>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</si>
  <si>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</si>
  <si>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</si>
  <si>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</si>
  <si>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</si>
  <si>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</si>
  <si>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</si>
  <si>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</si>
  <si>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</si>
  <si>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</si>
  <si>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</si>
  <si>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</si>
  <si>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</si>
  <si>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</si>
  <si>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</si>
  <si>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</si>
  <si>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</si>
  <si>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</si>
  <si>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</si>
  <si>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</si>
  <si>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</si>
  <si>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</si>
  <si>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</si>
  <si>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</si>
  <si>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</si>
  <si>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</si>
  <si>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</si>
  <si>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</si>
  <si>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</si>
  <si>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</si>
  <si>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</si>
  <si>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</si>
  <si>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</si>
  <si>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</si>
  <si>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</si>
  <si>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</si>
  <si>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</si>
  <si>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</si>
  <si>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</si>
  <si>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</si>
  <si>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</si>
  <si>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</si>
  <si>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</si>
  <si>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</si>
  <si>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</si>
  <si>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</si>
  <si>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</si>
  <si>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</si>
  <si>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</si>
  <si>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</si>
  <si>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</si>
  <si>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</si>
  <si>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</si>
  <si>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</si>
  <si>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</si>
  <si>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</si>
  <si>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</si>
  <si>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</si>
  <si>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</si>
  <si>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</si>
  <si>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</si>
  <si>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</si>
  <si>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</si>
  <si>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</si>
  <si>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</si>
  <si>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</si>
  <si>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</si>
  <si>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</si>
  <si>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</si>
  <si>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</si>
  <si>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</si>
  <si>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</si>
  <si>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</si>
  <si>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</si>
  <si>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</si>
  <si>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</si>
  <si>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</si>
  <si>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</si>
  <si>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</si>
  <si>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</si>
  <si>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</si>
  <si>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</si>
  <si>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</si>
  <si>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</si>
  <si>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</si>
  <si>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</si>
  <si>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</si>
  <si>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</si>
  <si>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</si>
  <si>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</si>
  <si>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</si>
  <si>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</si>
  <si>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</si>
  <si>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</si>
  <si>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</si>
  <si>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</si>
  <si>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</si>
  <si>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</si>
  <si>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</si>
  <si>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</si>
  <si>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</si>
  <si>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</si>
  <si>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</si>
  <si>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</si>
  <si>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</si>
  <si>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</si>
  <si>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</si>
  <si>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</si>
  <si>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</si>
  <si>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</si>
  <si>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</si>
  <si>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</si>
  <si>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</si>
  <si>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</si>
  <si>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</si>
  <si>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</si>
  <si>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</si>
  <si>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</si>
  <si>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</si>
  <si>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</si>
  <si>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</si>
  <si>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</si>
  <si>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</si>
  <si>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</si>
  <si>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</si>
  <si>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</si>
  <si>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</si>
  <si>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</si>
  <si>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</si>
  <si>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</si>
  <si>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</si>
  <si>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</si>
  <si>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</si>
  <si>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</si>
  <si>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</si>
  <si>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</si>
  <si>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</si>
  <si>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</si>
  <si>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</si>
  <si>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</si>
  <si>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</si>
  <si>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</si>
  <si>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</si>
  <si>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</si>
  <si>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</si>
  <si>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</si>
  <si>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</si>
  <si>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</si>
  <si>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</si>
  <si>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</si>
  <si>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</si>
  <si>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</si>
  <si>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</si>
  <si>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</si>
  <si>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</si>
  <si>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</si>
  <si>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</si>
  <si>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</si>
  <si>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</si>
  <si>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</si>
  <si>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</si>
  <si>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</si>
  <si>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</si>
  <si>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</si>
  <si>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</si>
  <si>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</si>
  <si>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</si>
  <si>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</si>
  <si>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</si>
  <si>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</si>
  <si>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</si>
  <si>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</si>
  <si>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</si>
  <si>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</si>
  <si>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</si>
  <si>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</si>
  <si>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</si>
  <si>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</si>
  <si>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</si>
  <si>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</si>
  <si>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</si>
  <si>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</si>
  <si>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</si>
  <si>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</si>
  <si>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</si>
  <si>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</si>
  <si>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</si>
  <si>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</si>
  <si>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</si>
  <si>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</si>
  <si>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</si>
  <si>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</si>
  <si>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</si>
  <si>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</si>
  <si>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</si>
  <si>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</si>
  <si>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</si>
  <si>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</si>
  <si>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</si>
  <si>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</si>
  <si>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</si>
  <si>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</si>
  <si>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</si>
  <si>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</si>
  <si>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</si>
  <si>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</si>
  <si>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</si>
  <si>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</si>
  <si>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</si>
  <si>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</si>
  <si>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</si>
  <si>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</si>
  <si>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</si>
  <si>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</si>
  <si>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</si>
  <si>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</si>
  <si>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</si>
  <si>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</si>
  <si>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</si>
  <si>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</si>
  <si>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</si>
  <si>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</si>
  <si>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</si>
  <si>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</si>
  <si>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</si>
  <si>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</si>
  <si>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</si>
  <si>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</si>
  <si>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</si>
  <si>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</si>
  <si>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</si>
  <si>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</si>
  <si>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</si>
  <si>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</si>
  <si>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</si>
  <si>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</si>
  <si>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</si>
  <si>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</si>
  <si>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</si>
  <si>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</si>
  <si>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</si>
  <si>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</si>
  <si>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</si>
  <si>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</si>
  <si>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</si>
  <si>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</si>
  <si>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</si>
  <si>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</si>
  <si>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</si>
  <si>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</si>
  <si>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</si>
  <si>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</si>
  <si>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</si>
  <si>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</si>
  <si>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</si>
  <si>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</si>
  <si>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</si>
  <si>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</si>
  <si>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</si>
  <si>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</si>
  <si>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</si>
  <si>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</si>
  <si>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</si>
  <si>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</si>
  <si>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</si>
  <si>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</si>
  <si>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</si>
  <si>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</si>
  <si>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</si>
  <si>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</si>
  <si>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</si>
  <si>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</si>
  <si>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</si>
  <si>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</si>
  <si>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</si>
  <si>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</si>
  <si>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</si>
  <si>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</si>
  <si>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</si>
  <si>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</si>
  <si>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</si>
  <si>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</si>
  <si>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</si>
  <si>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</si>
  <si>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</si>
  <si>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</si>
  <si>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</si>
  <si>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</si>
  <si>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</si>
  <si>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</si>
  <si>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</si>
  <si>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</si>
  <si>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</si>
  <si>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</si>
  <si>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</si>
  <si>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</si>
  <si>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</si>
  <si>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</si>
  <si>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</si>
  <si>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</si>
  <si>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</si>
  <si>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</si>
  <si>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</si>
  <si>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</si>
  <si>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</si>
  <si>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</si>
  <si>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</si>
  <si>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</si>
  <si>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</si>
  <si>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</si>
  <si>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</si>
  <si>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</si>
  <si>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</si>
  <si>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</si>
  <si>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</si>
  <si>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</si>
  <si>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</si>
  <si>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</si>
  <si>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</si>
  <si>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</si>
  <si>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</si>
  <si>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</si>
  <si>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</si>
  <si>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</si>
  <si>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</si>
  <si>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</si>
  <si>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</si>
  <si>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</si>
  <si>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</si>
  <si>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</si>
  <si>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</si>
  <si>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</si>
  <si>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</si>
  <si>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</si>
  <si>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</si>
  <si>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</si>
  <si>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</si>
  <si>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</si>
  <si>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</si>
  <si>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</si>
  <si>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</si>
  <si>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</si>
  <si>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</si>
  <si>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</si>
  <si>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</si>
  <si>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</si>
  <si>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</si>
  <si>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</si>
  <si>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</si>
  <si>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</si>
  <si>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</si>
  <si>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</si>
  <si>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</si>
  <si>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</si>
  <si>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</si>
  <si>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</si>
  <si>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</si>
  <si>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</si>
  <si>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</si>
  <si>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</si>
  <si>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</si>
  <si>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</si>
  <si>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</si>
  <si>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</si>
  <si>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</si>
  <si>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</si>
  <si>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</si>
  <si>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</si>
  <si>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</si>
  <si>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</si>
  <si>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</si>
  <si>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</si>
  <si>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</si>
  <si>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</si>
  <si>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</si>
  <si>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</si>
  <si>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</si>
  <si>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</si>
  <si>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</si>
  <si>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</si>
  <si>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</si>
  <si>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</si>
  <si>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</si>
  <si>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</si>
  <si>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</si>
  <si>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</si>
  <si>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</si>
  <si>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</si>
  <si>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</si>
  <si>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</si>
  <si>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</si>
  <si>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</si>
  <si>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</si>
  <si>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</si>
  <si>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</si>
  <si>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</si>
  <si>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</si>
  <si>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</si>
  <si>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</si>
  <si>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</si>
  <si>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</si>
  <si>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</si>
  <si>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</si>
  <si>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</si>
  <si>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</si>
  <si>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</si>
  <si>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</si>
  <si>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</si>
  <si>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</si>
  <si>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</si>
  <si>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</si>
  <si>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</si>
  <si>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</si>
  <si>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</si>
  <si>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</si>
  <si>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</si>
  <si>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</si>
  <si>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</si>
  <si>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</si>
  <si>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</si>
  <si>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</si>
  <si>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</si>
  <si>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</si>
  <si>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</si>
  <si>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</si>
  <si>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</si>
  <si>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</si>
  <si>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</si>
  <si>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</si>
  <si>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</si>
  <si>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</si>
  <si>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</si>
  <si>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</si>
  <si>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</si>
  <si>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</si>
  <si>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</si>
  <si>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</si>
  <si>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</si>
  <si>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</si>
  <si>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</si>
  <si>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</si>
  <si>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</si>
  <si>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</si>
  <si>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</si>
  <si>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</si>
  <si>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</si>
  <si>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</si>
  <si>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</si>
  <si>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</si>
  <si>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</si>
  <si>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</si>
  <si>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</si>
  <si>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</si>
  <si>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</si>
  <si>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</si>
  <si>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</si>
  <si>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</si>
  <si>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</si>
  <si>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</si>
  <si>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</si>
  <si>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</si>
  <si>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</si>
  <si>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</si>
  <si>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</si>
  <si>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</si>
  <si>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</si>
  <si>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</si>
  <si>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</si>
  <si>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</si>
  <si>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</si>
  <si>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</si>
  <si>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</si>
  <si>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</si>
  <si>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</si>
  <si>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</si>
  <si>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</si>
  <si>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</si>
  <si>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</si>
  <si>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</si>
  <si>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</si>
  <si>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</si>
  <si>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</si>
  <si>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</si>
  <si>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</si>
  <si>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</si>
  <si>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</si>
  <si>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</si>
  <si>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</si>
  <si>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</si>
  <si>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</si>
  <si>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</si>
  <si>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</si>
  <si>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</si>
  <si>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</si>
  <si>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</si>
  <si>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</si>
  <si>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</si>
  <si>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</si>
  <si>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</si>
  <si>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</si>
  <si>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</si>
  <si>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</si>
  <si>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</si>
  <si>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</si>
  <si>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</si>
  <si>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</si>
  <si>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</si>
  <si>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</si>
  <si>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</si>
  <si>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</si>
  <si>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</si>
  <si>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</si>
  <si>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</si>
  <si>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</si>
  <si>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</si>
  <si>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</si>
  <si>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</si>
  <si>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</si>
  <si>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</si>
  <si>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</si>
  <si>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</si>
  <si>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</si>
  <si>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</si>
  <si>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</si>
  <si>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</si>
  <si>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</si>
  <si>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</si>
  <si>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</si>
  <si>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</si>
  <si>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</si>
  <si>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</si>
  <si>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</si>
  <si>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</si>
  <si>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</si>
  <si>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</si>
  <si>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</si>
  <si>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</si>
  <si>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</si>
  <si>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</si>
  <si>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</si>
  <si>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</si>
  <si>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</si>
  <si>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</si>
  <si>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</si>
  <si>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</si>
  <si>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</si>
  <si>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</si>
  <si>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</si>
  <si>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</si>
  <si>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</si>
  <si>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</si>
  <si>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</si>
  <si>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</si>
  <si>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</si>
  <si>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</si>
  <si>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</si>
  <si>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</si>
  <si>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</si>
  <si>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</si>
  <si>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</si>
  <si>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</si>
  <si>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</si>
  <si>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</si>
  <si>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</si>
  <si>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</si>
  <si>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</si>
  <si>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</si>
  <si>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</si>
  <si>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</si>
  <si>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</si>
  <si>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</si>
  <si>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</si>
  <si>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</si>
  <si>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</si>
  <si>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</si>
  <si>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</si>
  <si>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</si>
  <si>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</si>
  <si>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</si>
  <si>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</si>
  <si>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</si>
  <si>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</si>
  <si>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</si>
  <si>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</si>
  <si>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</si>
  <si>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</si>
  <si>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</si>
  <si>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</si>
  <si>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</si>
  <si>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</si>
  <si>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</si>
  <si>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</si>
  <si>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</si>
  <si>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</si>
  <si>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</si>
  <si>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</si>
  <si>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</si>
  <si>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</si>
  <si>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</si>
  <si>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</si>
  <si>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</si>
  <si>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</si>
  <si>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</si>
  <si>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</si>
  <si>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</si>
  <si>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</si>
  <si>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</si>
  <si>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</si>
  <si>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</si>
  <si>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</si>
  <si>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</si>
  <si>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</si>
  <si>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</si>
  <si>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</si>
  <si>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</si>
  <si>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</si>
  <si>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</si>
  <si>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</si>
  <si>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</si>
  <si>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</si>
  <si>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</si>
  <si>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</si>
  <si>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</si>
  <si>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</si>
  <si>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</si>
  <si>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</si>
  <si>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</si>
  <si>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</si>
  <si>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</si>
  <si>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</si>
  <si>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</si>
  <si>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</si>
  <si>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</si>
  <si>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</si>
  <si>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</si>
  <si>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</si>
  <si>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</si>
  <si>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</si>
  <si>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</si>
  <si>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</si>
  <si>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</si>
  <si>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</si>
  <si>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</si>
  <si>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</si>
  <si>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</si>
  <si>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</si>
  <si>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</si>
  <si>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</si>
  <si>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</si>
  <si>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</si>
  <si>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</si>
  <si>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</si>
  <si>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</si>
  <si>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</si>
  <si>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</si>
  <si>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</si>
  <si>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</si>
  <si>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</si>
  <si>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</si>
  <si>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</si>
  <si>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</si>
  <si>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</si>
  <si>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</si>
  <si>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</si>
  <si>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</si>
  <si>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</si>
  <si>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</si>
  <si>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</si>
  <si>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</si>
  <si>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</si>
  <si>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</si>
  <si>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</si>
  <si>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</si>
  <si>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</si>
  <si>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</si>
  <si>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</si>
  <si>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</si>
  <si>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</si>
  <si>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</si>
  <si>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</si>
  <si>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</si>
  <si>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</si>
  <si>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</si>
  <si>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</si>
  <si>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</si>
  <si>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</si>
  <si>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</si>
  <si>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</si>
  <si>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</si>
  <si>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</si>
  <si>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</si>
  <si>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</si>
  <si>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</si>
  <si>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</si>
  <si>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</si>
  <si>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</si>
  <si>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</si>
  <si>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</si>
  <si>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</si>
  <si>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</si>
  <si>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</si>
  <si>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</si>
  <si>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</si>
  <si>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</si>
  <si>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</si>
  <si>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</si>
  <si>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</si>
  <si>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</si>
  <si>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</si>
  <si>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</si>
  <si>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</si>
  <si>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</si>
  <si>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</si>
  <si>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</si>
  <si>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</si>
  <si>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</si>
  <si>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</si>
  <si>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</si>
  <si>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</si>
  <si>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</si>
  <si>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</si>
  <si>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</si>
  <si>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</si>
  <si>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</si>
  <si>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</si>
  <si>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</si>
  <si>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</si>
  <si>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</si>
  <si>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</si>
  <si>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</si>
  <si>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</si>
  <si>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</si>
  <si>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</si>
  <si>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</si>
  <si>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</si>
  <si>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</si>
  <si>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</si>
  <si>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</si>
  <si>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</si>
  <si>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</si>
  <si>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</si>
  <si>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</si>
  <si>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</si>
  <si>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</si>
  <si>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</si>
  <si>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</si>
  <si>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</si>
  <si>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</si>
  <si>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</si>
  <si>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</si>
  <si>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</si>
  <si>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</si>
  <si>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</si>
  <si>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</si>
  <si>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</si>
  <si>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</si>
  <si>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</si>
  <si>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</si>
  <si>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</si>
  <si>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</si>
  <si>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</si>
  <si>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</si>
  <si>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</si>
  <si>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</si>
  <si>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</si>
  <si>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</si>
  <si>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</si>
  <si>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</si>
  <si>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</si>
  <si>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</si>
  <si>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</si>
  <si>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</si>
  <si>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</si>
  <si>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</si>
  <si>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</si>
  <si>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</si>
  <si>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</si>
  <si>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</si>
  <si>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</si>
  <si>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</si>
  <si>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</si>
  <si>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</si>
  <si>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</si>
  <si>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</si>
  <si>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</si>
  <si>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</si>
  <si>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</si>
  <si>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</si>
  <si>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</si>
  <si>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</si>
  <si>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</si>
  <si>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</si>
  <si>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</si>
  <si>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</si>
  <si>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</si>
  <si>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</si>
  <si>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</si>
  <si>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</si>
  <si>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</si>
  <si>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</si>
  <si>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</si>
  <si>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</si>
  <si>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</si>
  <si>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</si>
  <si>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</si>
  <si>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</si>
  <si>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</si>
  <si>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</si>
  <si>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</si>
  <si>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</si>
  <si>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</si>
  <si>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</si>
  <si>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</si>
  <si>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</si>
  <si>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</si>
  <si>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</si>
  <si>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</si>
  <si>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</si>
  <si>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</si>
  <si>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</si>
  <si>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</si>
  <si>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</si>
  <si>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</si>
  <si>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</si>
  <si>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</si>
  <si>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</si>
  <si>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</si>
  <si>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</si>
  <si>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</si>
  <si>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</si>
  <si>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</si>
  <si>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</si>
  <si>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</si>
  <si>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</si>
  <si>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</si>
  <si>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</si>
  <si>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</si>
  <si>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</si>
  <si>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</si>
  <si>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</si>
  <si>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</si>
  <si>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</si>
  <si>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</si>
  <si>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</si>
  <si>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</si>
  <si>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</si>
  <si>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</si>
  <si>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</si>
  <si>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</si>
  <si>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</si>
  <si>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</si>
  <si>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</si>
  <si>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</si>
  <si>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</si>
  <si>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</si>
  <si>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</si>
  <si>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</si>
  <si>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</si>
  <si>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</si>
  <si>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</si>
  <si>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</si>
  <si>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</si>
  <si>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</si>
  <si>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</si>
  <si>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</si>
  <si>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</si>
  <si>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</si>
  <si>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</si>
  <si>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</si>
  <si>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</si>
  <si>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</si>
  <si>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</si>
  <si>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</si>
  <si>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</si>
  <si>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</si>
  <si>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</si>
  <si>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</si>
  <si>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</si>
  <si>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</si>
  <si>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</si>
  <si>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</si>
  <si>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</si>
  <si>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</si>
  <si>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</si>
  <si>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</si>
  <si>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</si>
  <si>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</si>
  <si>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</si>
  <si>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</si>
  <si>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</si>
  <si>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</si>
  <si>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</si>
  <si>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</si>
  <si>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</si>
  <si>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</si>
  <si>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</si>
  <si>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</si>
  <si>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</si>
  <si>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</si>
  <si>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</si>
  <si>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</si>
  <si>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</si>
  <si>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</si>
  <si>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</si>
  <si>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</si>
  <si>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</si>
  <si>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</si>
  <si>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</si>
  <si>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</si>
  <si>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</si>
  <si>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</si>
  <si>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</si>
  <si>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</si>
  <si>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</si>
  <si>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</si>
  <si>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</si>
  <si>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</si>
  <si>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</si>
  <si>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</si>
  <si>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</si>
  <si>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</si>
  <si>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</si>
  <si>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</si>
  <si>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</si>
  <si>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</si>
  <si>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</si>
  <si>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</si>
  <si>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</si>
  <si>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</si>
  <si>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</si>
  <si>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</si>
  <si>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</si>
  <si>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</si>
  <si>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</si>
  <si>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</si>
  <si>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</si>
  <si>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</si>
  <si>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</si>
  <si>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</si>
  <si>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</si>
  <si>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</si>
  <si>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</si>
  <si>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</si>
  <si>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</si>
  <si>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</si>
  <si>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</si>
  <si>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</si>
  <si>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</si>
  <si>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</si>
  <si>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</si>
  <si>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</si>
  <si>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</si>
  <si>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</si>
  <si>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</si>
  <si>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</si>
  <si>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</si>
  <si>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</si>
  <si>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</si>
  <si>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</si>
  <si>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</si>
  <si>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</si>
  <si>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</si>
  <si>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</si>
  <si>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</si>
  <si>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</si>
  <si>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</si>
  <si>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</si>
  <si>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</si>
  <si>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</si>
  <si>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</si>
  <si>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</si>
  <si>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</si>
  <si>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</si>
  <si>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</si>
  <si>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</si>
  <si>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</si>
  <si>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</si>
  <si>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</si>
  <si>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</si>
  <si>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</si>
  <si>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</si>
  <si>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</si>
  <si>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</si>
  <si>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</si>
  <si>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</si>
  <si>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</si>
  <si>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</si>
  <si>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</si>
  <si>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</si>
  <si>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</si>
  <si>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</si>
  <si>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</si>
  <si>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</si>
  <si>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</si>
  <si>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</si>
  <si>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</si>
  <si>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</si>
  <si>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</si>
  <si>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</si>
  <si>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</si>
  <si>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</si>
  <si>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</si>
  <si>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</si>
  <si>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</si>
  <si>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</si>
  <si>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</si>
  <si>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</si>
  <si>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</si>
  <si>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</si>
  <si>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</si>
  <si>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</si>
  <si>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</si>
  <si>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</si>
  <si>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</si>
  <si>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</si>
  <si>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</si>
  <si>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</si>
  <si>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</si>
  <si>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</si>
  <si>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</si>
  <si>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</si>
  <si>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</si>
  <si>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</si>
  <si>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</si>
  <si>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</si>
  <si>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</si>
  <si>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</si>
  <si>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</si>
  <si>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</si>
  <si>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</si>
  <si>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</si>
  <si>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</si>
  <si>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</si>
  <si>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</si>
  <si>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</si>
  <si>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</si>
  <si>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</si>
  <si>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</si>
  <si>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</si>
  <si>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</si>
  <si>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</si>
  <si>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</si>
  <si>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</si>
  <si>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</si>
  <si>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</si>
  <si>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</si>
  <si>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</si>
  <si>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</si>
  <si>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</si>
  <si>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</si>
  <si>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</si>
  <si>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</si>
  <si>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</si>
  <si>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</si>
  <si>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</si>
  <si>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</si>
  <si>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</si>
  <si>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</si>
  <si>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</si>
  <si>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</si>
  <si>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</si>
  <si>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</si>
  <si>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</si>
  <si>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</si>
  <si>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</si>
  <si>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</si>
  <si>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</si>
  <si>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</si>
  <si>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</si>
  <si>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</si>
  <si>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</si>
  <si>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</si>
  <si>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</si>
  <si>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</si>
  <si>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</si>
  <si>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</si>
  <si>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</si>
  <si>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</si>
  <si>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</si>
  <si>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</si>
  <si>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</si>
  <si>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</si>
  <si>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</si>
  <si>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</si>
  <si>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</si>
  <si>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</si>
  <si>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</si>
  <si>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</si>
  <si>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</si>
  <si>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</si>
  <si>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</si>
  <si>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</si>
  <si>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</si>
  <si>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</si>
  <si>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</si>
  <si>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</si>
  <si>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</si>
  <si>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</si>
  <si>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</si>
  <si>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</si>
  <si>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</si>
  <si>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</si>
  <si>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</si>
  <si>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</si>
  <si>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</si>
  <si>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</si>
  <si>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</si>
  <si>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</si>
  <si>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</si>
  <si>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</si>
  <si>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</si>
  <si>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</si>
  <si>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</si>
  <si>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</si>
  <si>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</si>
  <si>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</si>
  <si>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</si>
  <si>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</si>
  <si>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</si>
  <si>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</si>
  <si>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</si>
  <si>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</si>
  <si>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</si>
  <si>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</si>
  <si>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</si>
  <si>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</si>
  <si>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</si>
  <si>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</si>
  <si>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</si>
  <si>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</si>
  <si>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</si>
  <si>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</si>
  <si>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</si>
  <si>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</si>
  <si>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</si>
  <si>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</si>
  <si>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</si>
  <si>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</si>
  <si>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</si>
  <si>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</si>
  <si>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</si>
  <si>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</si>
  <si>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</si>
  <si>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</si>
  <si>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</si>
  <si>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</si>
  <si>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</si>
  <si>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</si>
  <si>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</si>
  <si>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</si>
  <si>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</si>
  <si>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</si>
  <si>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</si>
  <si>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</si>
  <si>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</si>
  <si>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</si>
  <si>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</si>
  <si>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</si>
  <si>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</si>
  <si>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</si>
  <si>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</si>
  <si>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</si>
  <si>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</si>
  <si>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</si>
  <si>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</si>
  <si>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</si>
  <si>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</si>
  <si>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</si>
  <si>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</si>
  <si>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</si>
  <si>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</si>
  <si>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</si>
  <si>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</si>
  <si>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</si>
  <si>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</si>
  <si>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</si>
  <si>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</si>
  <si>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</si>
  <si>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</si>
  <si>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</si>
  <si>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</si>
  <si>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</si>
  <si>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</si>
  <si>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</si>
  <si>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</si>
  <si>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</si>
  <si>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</si>
  <si>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</si>
  <si>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</si>
  <si>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</si>
  <si>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</si>
  <si>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</si>
  <si>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</si>
  <si>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</si>
  <si>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</si>
  <si>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</si>
  <si>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</si>
  <si>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</si>
  <si>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</si>
  <si>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</si>
  <si>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</si>
  <si>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</si>
  <si>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</si>
  <si>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</si>
  <si>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</si>
  <si>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</si>
  <si>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</si>
  <si>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</si>
  <si>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</si>
  <si>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</si>
  <si>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</si>
  <si>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</si>
  <si>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</si>
  <si>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</si>
  <si>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</si>
  <si>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</si>
  <si>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</si>
  <si>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</si>
  <si>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</si>
  <si>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</si>
  <si>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</si>
  <si>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</si>
  <si>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</si>
  <si>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</si>
  <si>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</si>
  <si>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</si>
  <si>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</si>
  <si>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</si>
  <si>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</si>
  <si>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</si>
  <si>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</si>
  <si>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</si>
  <si>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</si>
  <si>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</si>
  <si>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</si>
  <si>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</si>
  <si>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</si>
  <si>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</si>
  <si>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</si>
  <si>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</si>
  <si>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</si>
  <si>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</si>
  <si>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</si>
  <si>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</si>
  <si>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</si>
  <si>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</si>
  <si>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</si>
  <si>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</si>
  <si>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</si>
  <si>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</si>
  <si>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</si>
  <si>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</si>
  <si>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</si>
  <si>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</si>
  <si>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</si>
  <si>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</si>
  <si>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</si>
  <si>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</si>
  <si>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</si>
  <si>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</si>
  <si>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</si>
  <si>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</si>
  <si>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</si>
  <si>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</si>
  <si>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</si>
  <si>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</si>
  <si>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</si>
  <si>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</si>
  <si>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</si>
  <si>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</si>
  <si>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</si>
  <si>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</si>
  <si>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</si>
  <si>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</si>
  <si>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</si>
  <si>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</si>
  <si>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</si>
  <si>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</si>
  <si>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</si>
  <si>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</si>
  <si>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</si>
  <si>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</si>
  <si>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</si>
  <si>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</si>
  <si>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</si>
  <si>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</si>
  <si>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</si>
  <si>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</si>
  <si>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</si>
  <si>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</si>
  <si>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</si>
  <si>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</si>
  <si>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</si>
  <si>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</si>
  <si>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</si>
  <si>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</si>
  <si>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</si>
  <si>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</si>
  <si>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</si>
  <si>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</si>
  <si>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</si>
  <si>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</si>
  <si>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</si>
  <si>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</si>
  <si>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</si>
  <si>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</si>
  <si>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</si>
  <si>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</si>
  <si>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</si>
  <si>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</si>
  <si>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</si>
  <si>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</si>
  <si>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</si>
  <si>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</si>
  <si>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</si>
  <si>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</si>
  <si>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</si>
  <si>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</si>
  <si>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</si>
  <si>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</si>
  <si>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</si>
  <si>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</si>
  <si>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</si>
  <si>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</si>
  <si>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</si>
  <si>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</si>
  <si>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</si>
  <si>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</si>
  <si>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</si>
  <si>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</si>
  <si>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</si>
  <si>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</si>
  <si>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</si>
  <si>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</si>
  <si>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</si>
  <si>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</si>
  <si>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</si>
  <si>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</si>
  <si>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</si>
  <si>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</si>
  <si>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</si>
  <si>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</si>
  <si>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</si>
  <si>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</si>
  <si>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</si>
  <si>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</si>
  <si>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</si>
  <si>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</si>
  <si>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</si>
  <si>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</si>
  <si>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</si>
  <si>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</si>
  <si>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</si>
  <si>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</si>
  <si>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</si>
  <si>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</si>
  <si>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</si>
  <si>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</si>
  <si>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</si>
  <si>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</si>
  <si>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</si>
  <si>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</si>
  <si>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</si>
  <si>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</si>
  <si>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</si>
  <si>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</si>
  <si>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</si>
  <si>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</si>
  <si>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</si>
  <si>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</si>
  <si>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</si>
  <si>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</si>
  <si>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</si>
  <si>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</si>
  <si>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</si>
  <si>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</si>
  <si>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</si>
  <si>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</si>
  <si>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</si>
  <si>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</si>
  <si>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</si>
  <si>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</si>
  <si>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</si>
  <si>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</si>
  <si>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</si>
  <si>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</si>
  <si>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</si>
  <si>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</si>
  <si>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</si>
  <si>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</si>
  <si>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</si>
  <si>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</si>
  <si>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</si>
  <si>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</si>
  <si>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</si>
  <si>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</si>
  <si>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</si>
  <si>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</si>
  <si>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</si>
  <si>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</si>
  <si>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</si>
  <si>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</si>
  <si>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</si>
  <si>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</si>
  <si>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</si>
  <si>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</si>
  <si>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</si>
  <si>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</si>
  <si>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</si>
  <si>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</si>
  <si>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</si>
  <si>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</si>
  <si>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</si>
  <si>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</si>
  <si>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</si>
  <si>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</si>
  <si>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</si>
  <si>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</si>
  <si>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</si>
  <si>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</si>
  <si>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</si>
  <si>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</si>
  <si>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</si>
  <si>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</si>
  <si>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</si>
  <si>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</si>
  <si>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</si>
  <si>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</si>
  <si>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</si>
  <si>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</si>
  <si>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</si>
  <si>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</si>
  <si>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</si>
  <si>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</si>
  <si>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</si>
  <si>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</si>
  <si>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</si>
  <si>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</si>
  <si>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</si>
  <si>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</si>
  <si>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</si>
  <si>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</si>
  <si>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</si>
  <si>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</si>
  <si>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</si>
  <si>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</si>
  <si>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</si>
  <si>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</si>
  <si>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</si>
  <si>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</si>
  <si>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</si>
  <si>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</si>
  <si>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</si>
  <si>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</si>
  <si>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</si>
  <si>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</si>
  <si>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</si>
  <si>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</si>
  <si>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</si>
  <si>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</si>
  <si>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</si>
  <si>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</si>
  <si>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</si>
  <si>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</si>
  <si>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</si>
  <si>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</si>
  <si>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</si>
  <si>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</si>
  <si>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</si>
  <si>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</si>
  <si>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</si>
  <si>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</si>
  <si>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</si>
  <si>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</si>
  <si>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</si>
  <si>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</si>
  <si>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</si>
  <si>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</si>
  <si>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</si>
  <si>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</si>
  <si>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</si>
  <si>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</si>
  <si>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</si>
  <si>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</si>
  <si>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</si>
  <si>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</si>
  <si>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</si>
  <si>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</si>
  <si>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</si>
  <si>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</si>
  <si>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</si>
  <si>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</si>
  <si>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</si>
  <si>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</si>
  <si>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</si>
  <si>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</si>
  <si>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</si>
  <si>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</si>
  <si>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</si>
  <si>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</si>
  <si>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</si>
  <si>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</si>
  <si>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</si>
  <si>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</si>
  <si>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</si>
  <si>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</si>
  <si>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</si>
  <si>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</si>
  <si>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</si>
  <si>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</si>
  <si>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</si>
  <si>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</si>
  <si>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</si>
  <si>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</si>
  <si>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</si>
  <si>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</si>
  <si>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</si>
  <si>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</si>
  <si>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</si>
  <si>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</si>
  <si>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</si>
  <si>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</si>
  <si>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</si>
  <si>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</si>
  <si>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</si>
  <si>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</si>
  <si>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</si>
  <si>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</si>
  <si>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</si>
  <si>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</si>
  <si>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</si>
  <si>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</si>
  <si>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</si>
  <si>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</si>
  <si>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</si>
  <si>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</si>
  <si>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</si>
  <si>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</si>
  <si>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</si>
  <si>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</si>
  <si>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</si>
  <si>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</si>
  <si>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</si>
  <si>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</si>
  <si>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</si>
  <si>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</si>
  <si>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</si>
  <si>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</si>
  <si>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</si>
  <si>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</si>
  <si>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</si>
  <si>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</si>
  <si>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</si>
  <si>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</si>
  <si>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</si>
  <si>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</si>
  <si>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</si>
  <si>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</si>
  <si>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</si>
  <si>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</si>
  <si>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</si>
  <si>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</si>
  <si>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</si>
  <si>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</si>
  <si>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</si>
  <si>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</si>
  <si>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</si>
  <si>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</si>
  <si>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</si>
  <si>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</si>
  <si>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</si>
  <si>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</si>
  <si>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</si>
  <si>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</si>
  <si>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</si>
  <si>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</si>
  <si>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</si>
  <si>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</si>
  <si>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</si>
  <si>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</si>
  <si>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</si>
  <si>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</si>
  <si>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</si>
  <si>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</si>
  <si>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</si>
  <si>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</si>
  <si>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</si>
  <si>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</si>
  <si>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</si>
  <si>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</si>
  <si>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</si>
  <si>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</si>
  <si>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</si>
  <si>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</si>
  <si>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</si>
  <si>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</si>
  <si>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</si>
  <si>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</si>
  <si>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</si>
  <si>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</si>
  <si>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</si>
  <si>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</si>
  <si>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</si>
  <si>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</si>
  <si>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</si>
  <si>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</si>
  <si>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</si>
  <si>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</si>
  <si>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</si>
  <si>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</si>
  <si>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</si>
  <si>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</si>
  <si>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</si>
  <si>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</si>
  <si>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</si>
  <si>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</si>
  <si>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</si>
  <si>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</si>
  <si>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</si>
  <si>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</si>
  <si>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</si>
  <si>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</si>
  <si>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</si>
  <si>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</si>
  <si>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</si>
  <si>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</si>
  <si>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</si>
  <si>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</si>
  <si>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</si>
  <si>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</si>
  <si>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</si>
  <si>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</si>
  <si>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</si>
  <si>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</si>
  <si>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</si>
  <si>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</si>
  <si>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</si>
  <si>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</si>
  <si>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</si>
  <si>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</si>
  <si>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</si>
  <si>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</si>
  <si>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</si>
  <si>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</si>
  <si>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</si>
  <si>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</si>
  <si>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</si>
  <si>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</si>
  <si>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</si>
  <si>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</si>
  <si>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</si>
  <si>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</si>
  <si>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</si>
  <si>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</si>
  <si>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</si>
  <si>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</si>
  <si>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</si>
  <si>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</si>
  <si>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</si>
  <si>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</si>
  <si>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</si>
  <si>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</si>
  <si>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</si>
  <si>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</si>
  <si>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</si>
  <si>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</si>
  <si>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</si>
  <si>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</si>
  <si>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</si>
  <si>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</si>
  <si>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</si>
  <si>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</si>
  <si>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</si>
  <si>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</si>
  <si>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</si>
  <si>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</si>
  <si>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</si>
  <si>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</si>
  <si>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</si>
  <si>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</si>
  <si>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</si>
  <si>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</si>
  <si>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</si>
  <si>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</si>
  <si>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</si>
  <si>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</si>
  <si>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</si>
  <si>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</si>
  <si>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</si>
  <si>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</si>
  <si>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</si>
  <si>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</si>
  <si>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</si>
  <si>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</si>
  <si>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</si>
  <si>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</si>
  <si>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</si>
  <si>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</si>
  <si>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</si>
  <si>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</si>
  <si>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</si>
  <si>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</si>
  <si>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</si>
  <si>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</si>
  <si>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</si>
  <si>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</si>
  <si>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</si>
  <si>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</si>
  <si>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</si>
  <si>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</si>
  <si>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</si>
  <si>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</si>
  <si>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</si>
  <si>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</si>
  <si>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</si>
  <si>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</si>
  <si>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</si>
  <si>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</si>
  <si>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</si>
  <si>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</si>
  <si>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</si>
  <si>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</si>
  <si>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</si>
  <si>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</si>
  <si>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</si>
  <si>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</si>
  <si>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</si>
  <si>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</si>
  <si>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</si>
  <si>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</si>
  <si>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</si>
  <si>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</si>
  <si>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</si>
  <si>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</si>
  <si>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</si>
  <si>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</si>
  <si>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</si>
  <si>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</si>
  <si>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</si>
  <si>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</si>
  <si>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</si>
  <si>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</si>
  <si>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</si>
  <si>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</si>
  <si>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</si>
  <si>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</si>
  <si>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</si>
  <si>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</si>
  <si>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</si>
  <si>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</si>
  <si>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</si>
  <si>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</si>
  <si>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</si>
  <si>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</si>
  <si>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</si>
  <si>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</si>
  <si>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</si>
  <si>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</si>
  <si>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</si>
  <si>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</si>
  <si>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</si>
  <si>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</si>
  <si>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</si>
  <si>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</si>
  <si>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</si>
  <si>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</si>
  <si>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</si>
  <si>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</si>
  <si>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</si>
  <si>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</si>
  <si>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</si>
  <si>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</si>
  <si>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</si>
  <si>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</si>
  <si>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</si>
  <si>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</si>
  <si>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</si>
  <si>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</si>
  <si>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</si>
  <si>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</si>
  <si>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</si>
  <si>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</si>
  <si>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</si>
  <si>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</si>
  <si>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</si>
  <si>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</si>
  <si>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</si>
  <si>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</si>
  <si>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</si>
  <si>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</si>
  <si>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</si>
  <si>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</si>
  <si>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</si>
  <si>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</si>
  <si>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</si>
  <si>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</si>
  <si>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</si>
  <si>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</si>
  <si>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</si>
  <si>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</si>
  <si>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</si>
  <si>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</si>
  <si>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</si>
  <si>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</si>
  <si>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</si>
  <si>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</si>
  <si>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</si>
  <si>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</si>
  <si>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</si>
  <si>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</si>
  <si>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</si>
  <si>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</si>
  <si>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</si>
  <si>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</si>
  <si>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</si>
  <si>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</si>
  <si>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</si>
  <si>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</si>
  <si>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</si>
  <si>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</si>
  <si>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</si>
  <si>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</si>
  <si>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</si>
  <si>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</si>
  <si>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</si>
  <si>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</si>
  <si>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</si>
  <si>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</si>
  <si>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</si>
  <si>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</si>
  <si>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</si>
  <si>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</si>
  <si>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</si>
  <si>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</si>
  <si>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</si>
  <si>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</si>
  <si>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</si>
  <si>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</si>
  <si>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</si>
  <si>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</si>
  <si>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</si>
  <si>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</si>
  <si>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</si>
  <si>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</si>
  <si>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</si>
  <si>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</si>
  <si>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</si>
  <si>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</si>
  <si>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</si>
  <si>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</si>
  <si>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</si>
  <si>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</si>
  <si>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</si>
  <si>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</si>
  <si>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</si>
  <si>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</si>
  <si>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</si>
  <si>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</si>
  <si>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</si>
  <si>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</si>
  <si>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</si>
  <si>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</si>
  <si>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</si>
  <si>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</si>
  <si>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</si>
  <si>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</si>
  <si>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</si>
  <si>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</si>
  <si>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</si>
  <si>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</si>
  <si>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</si>
  <si>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</si>
  <si>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</si>
  <si>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</si>
  <si>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</si>
  <si>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</si>
  <si>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</si>
  <si>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</si>
  <si>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</si>
  <si>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</si>
  <si>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</si>
  <si>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</si>
  <si>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</si>
  <si>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</si>
  <si>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</si>
  <si>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</si>
  <si>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</si>
  <si>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</si>
  <si>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</si>
  <si>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</si>
  <si>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</si>
  <si>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</si>
  <si>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</si>
  <si>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</si>
  <si>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</si>
  <si>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</si>
  <si>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</si>
  <si>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</si>
  <si>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</si>
  <si>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</si>
  <si>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</si>
  <si>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</si>
  <si>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</si>
  <si>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</si>
  <si>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</si>
  <si>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</si>
  <si>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</si>
  <si>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</si>
  <si>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</si>
  <si>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</si>
  <si>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</si>
  <si>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</si>
  <si>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</si>
  <si>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</si>
  <si>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</si>
  <si>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</si>
  <si>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</si>
  <si>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</si>
  <si>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</si>
  <si>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</si>
  <si>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</si>
  <si>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</si>
  <si>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</si>
  <si>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</si>
  <si>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</si>
  <si>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</si>
  <si>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</si>
  <si>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</si>
  <si>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</si>
  <si>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</si>
  <si>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</si>
  <si>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</si>
  <si>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</si>
  <si>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</si>
  <si>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</si>
  <si>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</si>
  <si>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</si>
  <si>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</si>
  <si>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</si>
  <si>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</si>
  <si>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</si>
  <si>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</si>
  <si>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</si>
  <si>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</si>
  <si>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</si>
  <si>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</si>
  <si>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</si>
  <si>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</si>
  <si>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</si>
  <si>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</si>
  <si>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</si>
  <si>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</si>
  <si>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</si>
  <si>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</si>
  <si>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</si>
  <si>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</si>
  <si>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</si>
  <si>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</si>
  <si>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</si>
  <si>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</si>
  <si>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</si>
  <si>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</si>
  <si>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</si>
  <si>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</si>
  <si>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</si>
  <si>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</si>
  <si>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</si>
  <si>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</si>
  <si>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</si>
  <si>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</si>
  <si>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</si>
  <si>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</si>
  <si>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</si>
  <si>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</si>
  <si>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</si>
  <si>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</si>
  <si>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</si>
  <si>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</si>
  <si>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</si>
  <si>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</si>
  <si>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</si>
  <si>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</si>
  <si>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</si>
  <si>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</si>
  <si>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</si>
  <si>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</si>
  <si>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</si>
  <si>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</si>
  <si>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</si>
  <si>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</si>
  <si>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</si>
  <si>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</si>
  <si>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</si>
  <si>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</si>
  <si>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</si>
  <si>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</si>
  <si>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</si>
  <si>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</si>
  <si>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</si>
  <si>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</si>
  <si>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</si>
  <si>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</si>
  <si>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</si>
  <si>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</si>
  <si>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</si>
  <si>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</si>
  <si>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</si>
  <si>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</si>
  <si>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</si>
  <si>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</si>
  <si>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</si>
  <si>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</si>
  <si>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</si>
  <si>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</si>
  <si>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</si>
  <si>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</si>
  <si>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</si>
  <si>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</si>
  <si>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</si>
  <si>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</si>
  <si>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</si>
  <si>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</si>
  <si>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</si>
  <si>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</si>
  <si>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</si>
  <si>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</si>
  <si>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</si>
  <si>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</si>
  <si>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</si>
  <si>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</si>
  <si>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</si>
  <si>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</si>
  <si>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</si>
  <si>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</si>
  <si>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</si>
  <si>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</si>
  <si>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</si>
  <si>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</si>
  <si>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</si>
  <si>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</si>
  <si>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</si>
  <si>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</si>
  <si>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</si>
  <si>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</si>
  <si>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</si>
  <si>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</si>
  <si>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</si>
  <si>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</si>
  <si>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</si>
  <si>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</si>
  <si>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</si>
  <si>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</si>
  <si>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</si>
  <si>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</si>
  <si>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</si>
  <si>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</si>
  <si>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</si>
  <si>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</si>
  <si>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</si>
  <si>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</si>
  <si>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</si>
  <si>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</si>
  <si>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</si>
  <si>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</si>
  <si>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</si>
  <si>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</si>
  <si>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</si>
  <si>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</si>
  <si>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</si>
  <si>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</si>
  <si>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</si>
  <si>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</si>
  <si>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</si>
  <si>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</si>
  <si>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</si>
  <si>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</si>
  <si>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</si>
  <si>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</si>
  <si>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</si>
  <si>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</si>
  <si>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</si>
  <si>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</si>
  <si>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</si>
  <si>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</si>
  <si>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</si>
  <si>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</si>
  <si>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</si>
  <si>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</si>
  <si>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</si>
  <si>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</si>
  <si>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</si>
  <si>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</si>
  <si>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</si>
  <si>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</si>
  <si>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</si>
  <si>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</si>
  <si>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</si>
  <si>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</si>
  <si>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</si>
  <si>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</si>
  <si>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</si>
  <si>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</si>
  <si>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</si>
  <si>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</si>
  <si>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</si>
  <si>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</si>
  <si>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</si>
  <si>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</si>
  <si>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</si>
  <si>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</si>
  <si>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</si>
  <si>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</si>
  <si>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</si>
  <si>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</si>
  <si>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</si>
  <si>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</si>
  <si>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</si>
  <si>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</si>
  <si>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</si>
  <si>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</si>
  <si>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</si>
  <si>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</si>
  <si>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</si>
  <si>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</si>
  <si>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</si>
  <si>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</si>
  <si>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</si>
  <si>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</si>
  <si>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</si>
  <si>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</si>
  <si>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</si>
  <si>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</si>
  <si>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</si>
  <si>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</si>
  <si>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</si>
  <si>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</si>
  <si>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</si>
  <si>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</si>
  <si>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</si>
  <si>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</si>
  <si>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</si>
  <si>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</si>
  <si>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</si>
  <si>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</si>
  <si>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</si>
  <si>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</si>
  <si>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</si>
  <si>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</si>
  <si>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</si>
  <si>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</si>
  <si>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</si>
  <si>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</si>
  <si>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</si>
  <si>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</si>
  <si>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</si>
  <si>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</si>
  <si>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</si>
  <si>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</si>
  <si>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</si>
  <si>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</si>
  <si>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</si>
  <si>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</si>
  <si>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</si>
  <si>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</si>
  <si>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</si>
  <si>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</si>
  <si>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</si>
  <si>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</si>
  <si>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</si>
  <si>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</si>
  <si>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</si>
  <si>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</si>
  <si>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</si>
  <si>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</si>
  <si>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</si>
  <si>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</si>
  <si>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</si>
  <si>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</si>
  <si>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</si>
  <si>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</si>
  <si>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</si>
  <si>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</si>
  <si>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</si>
  <si>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</si>
  <si>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</si>
  <si>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</si>
  <si>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</si>
  <si>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</si>
  <si>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</si>
  <si>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</si>
  <si>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</si>
  <si>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</si>
  <si>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</si>
  <si>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</si>
  <si>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</si>
  <si>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</si>
  <si>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</si>
  <si>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</si>
  <si>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</si>
  <si>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</si>
  <si>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</si>
  <si>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</si>
  <si>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</si>
  <si>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</si>
  <si>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</si>
  <si>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</si>
  <si>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</si>
  <si>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</si>
  <si>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</si>
  <si>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</si>
  <si>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</si>
  <si>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</si>
  <si>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</si>
  <si>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</si>
  <si>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</si>
  <si>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</si>
  <si>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</si>
  <si>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</si>
  <si>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</si>
  <si>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</si>
  <si>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</si>
  <si>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</si>
  <si>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</si>
  <si>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</si>
  <si>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</si>
  <si>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</si>
  <si>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</si>
  <si>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</si>
  <si>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</si>
  <si>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</si>
  <si>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</si>
  <si>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</si>
  <si>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</si>
  <si>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</si>
  <si>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</si>
  <si>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</si>
  <si>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</si>
  <si>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</si>
  <si>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</si>
  <si>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</si>
  <si>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</si>
  <si>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</si>
  <si>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</si>
  <si>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</si>
  <si>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</si>
  <si>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</si>
  <si>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</si>
  <si>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</si>
  <si>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</si>
  <si>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</si>
  <si>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</si>
  <si>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</si>
  <si>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</si>
  <si>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</si>
  <si>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</si>
  <si>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</si>
  <si>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</si>
  <si>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</si>
  <si>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</si>
  <si>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</si>
  <si>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</si>
  <si>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</si>
  <si>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</si>
  <si>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</si>
  <si>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</si>
  <si>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</si>
  <si>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</si>
  <si>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</si>
  <si>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</si>
  <si>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</si>
  <si>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</si>
  <si>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</si>
  <si>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</si>
  <si>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</si>
  <si>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</si>
  <si>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</si>
  <si>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</si>
  <si>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</si>
  <si>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</si>
  <si>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</si>
  <si>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</si>
  <si>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</si>
  <si>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</si>
  <si>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</si>
  <si>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</si>
  <si>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</si>
  <si>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</si>
  <si>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</si>
  <si>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</si>
  <si>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</si>
  <si>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</si>
  <si>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</si>
  <si>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</si>
  <si>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</si>
  <si>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</si>
  <si>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</si>
  <si>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</si>
  <si>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</si>
  <si>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</si>
  <si>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</si>
  <si>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</si>
  <si>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</si>
  <si>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</si>
  <si>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</si>
  <si>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</si>
  <si>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</si>
  <si>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</si>
  <si>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</si>
  <si>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</si>
  <si>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</si>
  <si>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</si>
  <si>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</si>
  <si>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</si>
  <si>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</si>
  <si>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</si>
  <si>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</si>
  <si>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</si>
  <si>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</si>
  <si>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</si>
  <si>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</si>
  <si>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</si>
  <si>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</si>
  <si>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</si>
  <si>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</si>
  <si>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</si>
  <si>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</si>
  <si>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</si>
  <si>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</si>
  <si>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</si>
  <si>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</si>
  <si>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</si>
  <si>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</si>
  <si>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</si>
  <si>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</si>
  <si>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</si>
  <si>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</si>
  <si>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</si>
  <si>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</si>
  <si>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</si>
  <si>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</si>
  <si>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</si>
  <si>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</si>
  <si>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</si>
  <si>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</si>
  <si>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</si>
  <si>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</si>
  <si>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</si>
  <si>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</si>
  <si>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</si>
  <si>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</si>
  <si>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</si>
  <si>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</si>
  <si>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</si>
  <si>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</si>
  <si>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</si>
  <si>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</si>
  <si>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</si>
  <si>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</si>
  <si>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</si>
  <si>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</si>
  <si>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</si>
  <si>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</si>
  <si>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</si>
  <si>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</si>
  <si>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</si>
  <si>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</si>
  <si>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</si>
  <si>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</si>
  <si>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</si>
  <si>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</si>
  <si>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</si>
  <si>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</si>
  <si>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</si>
  <si>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</si>
  <si>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</si>
  <si>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</si>
  <si>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</si>
  <si>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</si>
  <si>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</si>
  <si>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</si>
  <si>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</si>
  <si>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</si>
  <si>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</si>
  <si>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</si>
  <si>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</si>
  <si>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</si>
  <si>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</si>
  <si>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</si>
  <si>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</si>
  <si>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</si>
  <si>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</si>
  <si>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</si>
  <si>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</si>
  <si>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</si>
  <si>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</si>
  <si>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</si>
  <si>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</si>
  <si>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</si>
  <si>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</si>
  <si>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</si>
  <si>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</si>
  <si>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</si>
  <si>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</si>
  <si>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</si>
  <si>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</si>
  <si>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</si>
  <si>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</si>
  <si>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</si>
  <si>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</si>
  <si>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</si>
  <si>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</si>
  <si>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</si>
  <si>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</si>
  <si>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</si>
  <si>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</si>
  <si>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</si>
  <si>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</si>
  <si>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</si>
  <si>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</si>
  <si>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</si>
  <si>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</si>
  <si>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</si>
  <si>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</si>
  <si>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</si>
  <si>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</si>
  <si>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</si>
  <si>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</si>
  <si>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</si>
  <si>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</si>
  <si>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</si>
  <si>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</si>
  <si>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</si>
  <si>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</si>
  <si>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</si>
  <si>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</si>
  <si>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</si>
  <si>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</si>
  <si>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</si>
  <si>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</si>
  <si>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</si>
  <si>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</si>
  <si>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</si>
  <si>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</si>
  <si>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</si>
  <si>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</si>
  <si>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</si>
  <si>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</si>
  <si>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</si>
  <si>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</si>
  <si>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</si>
  <si>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</si>
  <si>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</si>
  <si>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</si>
  <si>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</si>
  <si>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</si>
  <si>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</si>
  <si>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</si>
  <si>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</si>
  <si>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</si>
  <si>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</si>
  <si>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</si>
  <si>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</si>
  <si>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</si>
  <si>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</si>
  <si>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</si>
  <si>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</si>
  <si>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</si>
  <si>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</si>
  <si>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</si>
  <si>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</si>
  <si>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</si>
  <si>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</si>
  <si>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</si>
  <si>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</si>
  <si>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</si>
  <si>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</si>
  <si>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</si>
  <si>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</si>
  <si>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</si>
  <si>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</si>
  <si>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</si>
  <si>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</si>
  <si>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</si>
  <si>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</si>
  <si>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</si>
  <si>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</si>
  <si>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</si>
  <si>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</si>
  <si>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</si>
  <si>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</si>
  <si>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</si>
  <si>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</si>
  <si>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</si>
  <si>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</si>
  <si>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</si>
  <si>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</si>
  <si>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</si>
  <si>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</si>
  <si>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</si>
  <si>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</si>
  <si>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</si>
  <si>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</si>
  <si>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</si>
  <si>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</si>
  <si>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</si>
  <si>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</si>
  <si>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</si>
  <si>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</si>
  <si>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</si>
  <si>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</si>
  <si>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</si>
  <si>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</si>
  <si>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</si>
  <si>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</si>
  <si>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</si>
  <si>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</si>
  <si>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</si>
  <si>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</si>
  <si>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</si>
  <si>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</si>
  <si>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</si>
  <si>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</si>
  <si>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</si>
  <si>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</si>
  <si>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</si>
  <si>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</si>
  <si>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</si>
  <si>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</si>
  <si>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</si>
  <si>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</si>
  <si>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</si>
  <si>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</si>
  <si>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</si>
  <si>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</si>
  <si>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</si>
  <si>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</si>
  <si>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</si>
  <si>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</si>
  <si>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</si>
  <si>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</si>
  <si>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</si>
  <si>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</si>
  <si>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</si>
  <si>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</si>
  <si>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</si>
  <si>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</si>
  <si>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</si>
  <si>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</si>
  <si>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</si>
  <si>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</si>
  <si>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</si>
  <si>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</si>
  <si>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</si>
  <si>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</si>
  <si>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</si>
  <si>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</si>
  <si>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</si>
  <si>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</si>
  <si>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</si>
  <si>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</si>
  <si>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</si>
  <si>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</si>
  <si>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</si>
  <si>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</si>
  <si>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</si>
  <si>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</si>
  <si>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</si>
  <si>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</si>
  <si>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</si>
  <si>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</si>
  <si>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</si>
  <si>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</si>
  <si>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</si>
  <si>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</si>
  <si>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</si>
  <si>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</si>
  <si>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</si>
  <si>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</si>
  <si>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</si>
  <si>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</si>
  <si>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</si>
  <si>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</si>
  <si>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</si>
  <si>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</si>
  <si>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</si>
  <si>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</si>
  <si>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</si>
  <si>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</si>
  <si>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</si>
  <si>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</si>
  <si>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</si>
  <si>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</si>
  <si>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</si>
  <si>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</si>
  <si>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</si>
  <si>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</si>
  <si>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</si>
  <si>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</si>
  <si>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</si>
  <si>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</si>
  <si>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</si>
  <si>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</si>
  <si>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</si>
  <si>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</si>
  <si>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</si>
  <si>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</si>
  <si>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</si>
  <si>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</si>
  <si>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</si>
  <si>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</si>
  <si>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</si>
  <si>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</si>
  <si>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</si>
  <si>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</si>
  <si>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</si>
  <si>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</si>
  <si>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</si>
  <si>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</si>
  <si>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</si>
  <si>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</si>
  <si>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</si>
  <si>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</si>
  <si>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</si>
  <si>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</si>
  <si>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</si>
  <si>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</si>
  <si>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</si>
  <si>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</si>
  <si>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</si>
  <si>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</si>
  <si>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</si>
  <si>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</si>
  <si>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</si>
  <si>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</si>
  <si>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</si>
  <si>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</si>
  <si>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</si>
  <si>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</si>
  <si>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</si>
  <si>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</si>
  <si>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</si>
  <si>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</si>
  <si>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</si>
  <si>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</si>
  <si>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</si>
  <si>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</si>
  <si>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</si>
  <si>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</si>
  <si>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</si>
  <si>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</si>
  <si>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</si>
  <si>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</si>
  <si>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</si>
  <si>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</si>
  <si>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</si>
  <si>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</si>
  <si>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</si>
  <si>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</si>
  <si>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</si>
  <si>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</si>
  <si>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</si>
  <si>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</si>
  <si>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</si>
  <si>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</si>
  <si>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</si>
  <si>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</si>
  <si>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</si>
  <si>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</si>
  <si>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</si>
  <si>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</si>
  <si>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</si>
  <si>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</si>
  <si>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</si>
  <si>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</si>
  <si>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</si>
  <si>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</si>
  <si>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</si>
  <si>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</si>
  <si>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</si>
  <si>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</si>
  <si>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</si>
  <si>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</si>
  <si>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</si>
  <si>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</si>
  <si>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</si>
  <si>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</si>
  <si>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</si>
  <si>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</si>
  <si>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</si>
  <si>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</si>
  <si>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</si>
  <si>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</si>
  <si>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</si>
  <si>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</si>
  <si>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</si>
  <si>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</si>
  <si>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</si>
  <si>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</si>
  <si>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</si>
  <si>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</si>
  <si>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</si>
  <si>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</si>
  <si>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</si>
  <si>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</si>
  <si>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</si>
  <si>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</si>
  <si>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</si>
  <si>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</si>
  <si>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</si>
  <si>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</si>
  <si>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</si>
  <si>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</si>
  <si>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</si>
  <si>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</si>
  <si>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</si>
  <si>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</si>
  <si>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</si>
  <si>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</si>
  <si>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</si>
  <si>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</si>
  <si>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</si>
  <si>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</si>
  <si>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</si>
  <si>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</si>
  <si>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</si>
  <si>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</si>
  <si>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</si>
  <si>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</si>
  <si>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</si>
  <si>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</si>
  <si>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</si>
  <si>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</si>
  <si>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</si>
  <si>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</si>
  <si>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</si>
  <si>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</si>
  <si>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</si>
  <si>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</si>
  <si>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</si>
  <si>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</si>
  <si>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</si>
  <si>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</si>
  <si>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</si>
  <si>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</si>
  <si>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</si>
  <si>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</si>
  <si>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</si>
  <si>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</si>
  <si>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</si>
  <si>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</si>
  <si>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</si>
  <si>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</si>
  <si>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</si>
  <si>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</si>
  <si>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</si>
  <si>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</si>
  <si>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</si>
  <si>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</si>
  <si>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</si>
  <si>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</si>
  <si>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</si>
  <si>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</si>
  <si>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</si>
  <si>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</si>
  <si>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</si>
  <si>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</si>
  <si>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</si>
  <si>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</si>
  <si>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</si>
  <si>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</si>
  <si>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</si>
  <si>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</si>
  <si>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</si>
  <si>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</si>
  <si>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</si>
  <si>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</si>
  <si>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</si>
  <si>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</si>
  <si>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</si>
  <si>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</si>
  <si>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</si>
  <si>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</si>
  <si>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</si>
  <si>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</si>
  <si>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</si>
  <si>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</si>
  <si>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</si>
  <si>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</si>
  <si>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</si>
  <si>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</si>
  <si>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</si>
  <si>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</si>
  <si>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</si>
  <si>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</si>
  <si>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</si>
  <si>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</si>
  <si>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</si>
  <si>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</si>
  <si>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</si>
  <si>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</si>
  <si>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</si>
  <si>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</si>
  <si>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</si>
  <si>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</si>
  <si>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</si>
  <si>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</si>
  <si>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</si>
  <si>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</si>
  <si>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</si>
  <si>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</si>
  <si>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</si>
  <si>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</si>
  <si>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</si>
  <si>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</si>
  <si>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</si>
  <si>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</si>
  <si>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</si>
  <si>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</si>
  <si>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</si>
  <si>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</si>
  <si>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</si>
  <si>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</si>
  <si>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</si>
  <si>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</si>
  <si>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</si>
  <si>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</si>
  <si>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</si>
  <si>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</si>
  <si>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</si>
  <si>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</si>
  <si>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</si>
  <si>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</si>
  <si>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</si>
  <si>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</si>
  <si>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</si>
  <si>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</si>
  <si>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</si>
  <si>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</si>
  <si>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</si>
  <si>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</si>
  <si>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</si>
  <si>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</si>
  <si>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</si>
  <si>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</si>
  <si>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</si>
  <si>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</si>
  <si>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</si>
  <si>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</si>
  <si>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</si>
  <si>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</si>
  <si>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</si>
  <si>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</si>
  <si>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</si>
  <si>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</si>
  <si>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</si>
  <si>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</si>
  <si>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</si>
  <si>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</si>
  <si>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</si>
  <si>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</si>
  <si>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</si>
  <si>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</si>
  <si>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</si>
  <si>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</si>
  <si>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</si>
  <si>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</si>
  <si>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</si>
  <si>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</si>
  <si>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</si>
  <si>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</si>
  <si>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</si>
  <si>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</si>
  <si>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</si>
  <si>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</si>
  <si>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</si>
  <si>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</si>
  <si>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</si>
  <si>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</si>
  <si>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</si>
  <si>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</si>
  <si>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</si>
  <si>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</si>
  <si>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</si>
  <si>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</si>
  <si>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</si>
  <si>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</si>
  <si>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</si>
  <si>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</si>
  <si>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</si>
  <si>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</si>
  <si>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</si>
  <si>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</si>
  <si>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</si>
  <si>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</si>
  <si>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</si>
  <si>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</si>
  <si>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</si>
  <si>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</si>
  <si>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</si>
  <si>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</si>
  <si>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</si>
  <si>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</si>
  <si>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</si>
  <si>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</si>
  <si>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</si>
  <si>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</si>
  <si>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</si>
  <si>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</si>
  <si>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</si>
  <si>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</si>
  <si>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</si>
  <si>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</si>
  <si>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</si>
  <si>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</si>
  <si>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</si>
  <si>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</si>
  <si>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</si>
  <si>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</si>
  <si>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</si>
  <si>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</si>
  <si>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</si>
  <si>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</si>
  <si>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</si>
  <si>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</si>
  <si>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</si>
  <si>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</si>
  <si>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</si>
  <si>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</si>
  <si>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</si>
  <si>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</si>
  <si>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</si>
  <si>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</si>
  <si>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</si>
  <si>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</si>
  <si>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</si>
  <si>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</si>
  <si>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</si>
  <si>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</si>
  <si>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</si>
  <si>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</si>
  <si>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</si>
  <si>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</si>
  <si>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</si>
  <si>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</si>
  <si>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</si>
  <si>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</si>
  <si>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</si>
  <si>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</si>
  <si>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</si>
  <si>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</si>
  <si>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</si>
  <si>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</si>
  <si>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</si>
  <si>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</si>
  <si>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</si>
  <si>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</si>
  <si>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</si>
  <si>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</si>
  <si>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</si>
  <si>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</si>
  <si>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</si>
  <si>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</si>
  <si>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</si>
  <si>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</si>
  <si>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</si>
  <si>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</si>
  <si>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</si>
  <si>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</si>
  <si>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</si>
  <si>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</si>
  <si>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</si>
  <si>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</si>
  <si>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</si>
  <si>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</si>
  <si>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</si>
  <si>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PCM-20251117-00001772</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</si>
  <si>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</si>
  <si>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</si>
  <si>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</si>
  <si>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</si>
  <si>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</si>
  <si>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</si>
  <si>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</si>
  <si>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</si>
  <si>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</si>
  <si>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</si>
  <si>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</si>
  <si>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</si>
  <si>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</si>
  <si>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</si>
  <si>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</si>
  <si>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</si>
  <si>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</si>
  <si>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</si>
  <si>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</si>
  <si>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</si>
  <si>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</si>
  <si>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</si>
  <si>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</si>
  <si>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</si>
  <si>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</si>
  <si>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</si>
  <si>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</si>
  <si>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</si>
  <si>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</si>
  <si>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</si>
  <si>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</si>
  <si>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</si>
  <si>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</si>
  <si>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</si>
  <si>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</si>
  <si>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</si>
  <si>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</si>
  <si>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</si>
  <si>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</si>
  <si>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</si>
  <si>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</si>
  <si>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</si>
  <si>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</si>
  <si>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</si>
  <si>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</si>
  <si>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</si>
  <si>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</si>
  <si>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</si>
  <si>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</si>
  <si>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</si>
  <si>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</si>
  <si>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</si>
  <si>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</si>
  <si>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</si>
  <si>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</si>
  <si>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</si>
  <si>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</si>
  <si>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</si>
  <si>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</si>
  <si>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</si>
  <si>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</si>
  <si>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</si>
  <si>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</si>
  <si>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</si>
  <si>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</si>
  <si>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</si>
  <si>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</si>
  <si>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</si>
  <si>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</si>
  <si>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</si>
  <si>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</si>
  <si>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</si>
  <si>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</si>
  <si>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</si>
  <si>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</si>
  <si>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</si>
  <si>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</si>
  <si>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</si>
  <si>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</si>
  <si>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</si>
  <si>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</si>
  <si>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</si>
  <si>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</si>
  <si>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</si>
  <si>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</si>
  <si>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</si>
  <si>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30  MIN</t>
  </si>
  <si>
    <t xml:space="preserve"> PCM-20250215-00000830 </t>
  </si>
  <si>
    <t>LTE site still down and  site located in aramco area access issue need special permission</t>
  </si>
  <si>
    <t>PCM-20251117-00001705</t>
  </si>
  <si>
    <t>40 min</t>
  </si>
  <si>
    <t>PCM-20251117-00001728</t>
  </si>
  <si>
    <t xml:space="preserve">night access issue / USF area team will check morning </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</si>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</sst>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3" totalsRowShown="0" headerRowDxfId="31" dataDxfId="30" headerRowBorderDxfId="28" tableBorderDxfId="29">
  <autoFilter ref="A1:L1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6" totalsRowShown="0" headerRowDxfId="15" dataDxfId="14" headerRowBorderDxfId="12" tableBorderDxfId="13">
  <autoFilter ref="A1:L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315.84090451389056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15445</v>
      </c>
      <c r="E3" s="63" t="s">
        <v>39021</v>
      </c>
      <c r="F3" s="127">
        <v>45978.769629629627</v>
      </c>
      <c r="G3" s="131">
        <f ca="1">IFERROR(NOW()-F3,"")</f>
        <v>1.9700810189533513E-2</v>
      </c>
      <c r="H3" s="127">
        <v>45978.764560185184</v>
      </c>
      <c r="I3" s="129" t="str">
        <f>IFERROR(VLOOKUP(D3,DB!A:F,6,0),"")</f>
        <v>SCECO</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45978.789330439817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45978.789330439817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45978.789330439817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45978.789330439817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45978.789330439817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45978.789330439817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45978.789330439817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45978.789330439817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45978.789330439817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45978.789330439817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45978.789330439817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45978.789330439817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45978.789330439817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45978.789330439817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45978.789330439817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45978.789330439817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45978.789330439817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45978.789330439817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45978.789330439817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45978.789330439817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45978.789330439817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45978.789330439817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45978.789330439817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45978.789330439817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45978.789330439817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45978.789330439817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45978.789330439817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45978.789330439817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45978.789330439817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45978.789330439817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45978.789330439817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45978.789330439817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45978.789330439817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45978.789330439817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45978.789330439817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45978.789330439817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45978.789330439817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45978.789330439817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45978.789330439817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45978.789330439817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45978.789330439817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45978.789330439817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45978.789330439817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45978.789330439817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45978.789330439817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45978.789330439817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45978.789330439817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45978.789330439817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45978.789330439817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45978.789330439817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45978.789330439817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45978.789330439817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45978.789330439817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45978.789330439817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45978.789330439817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45978.789330439817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45978.789330439817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45978.789330439817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45978.789330439817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45978.789330439817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45978.789330439817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45978.789330439817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45978.789330439817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45978.789330439817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45978.789330439817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45978.789330439817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45978.789330439817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45978.789330439817</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45978.789330439817</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153.78949247685523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45978.738206018519</v>
      </c>
      <c r="G4" s="104">
        <f ca="1">IFERROR(NOW()-F4,"-")</f>
        <v>5.1124189812981058E-2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3</v>
      </c>
      <c r="D5" s="18" t="s">
        <v>25749</v>
      </c>
      <c r="E5" s="102" t="s">
        <v>39102</v>
      </c>
      <c r="F5" s="103">
        <v>45978.767187500001</v>
      </c>
      <c r="G5" s="104">
        <f ca="1">IFERROR(NOW()-F5,"-")</f>
        <v>2.214270833064802E-2</v>
      </c>
      <c r="H5" s="103">
        <v>45978.76021990741</v>
      </c>
      <c r="I5" s="18" t="str">
        <f>IFERROR(VLOOKUP(D5,DB!A:F,6,0),"")</f>
        <v>Generator-SG</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45978.789330208332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45978.789330208332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45978.789330208332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45978.789330439817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45978.789330439817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45978.789330439817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45978.789330439817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45978.789330439817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45978.789330439817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45978.789330439817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45978.789330439817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45978.789330439817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45978.789330439817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45978.789330439817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45978.789330439817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45978.789330439817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45978.789330439817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45978.789330439817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45978.789330439817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45978.789330439817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45978.789330439817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45978.789330439817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45978.789330439817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45978.789330439817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45978.789330439817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45978.789330439817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45978.789330439817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45978.789330439817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45978.789330439817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45978.789330439817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45978.789330439817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45978.789330439817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45978.789330439817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45978.789330439817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45978.789330439817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45978.789330439817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45978.789330439817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45978.789330439817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45978.789330439817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45978.789330439817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45978.789330439817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45978.789330439817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45978.789330439817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45978.789330439817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45978.789330439817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45978.789330439817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45978.789330439817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45978.789330439817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45978.789330439817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45978.789330439817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45978.789330439817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45978.789330439817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45978.789330439817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45978.789330439817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45978.789330439817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45978.789330439817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45978.789330439817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45978.789330439817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45978.789330439817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45978.789330439817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45978.789330439817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45978.789330439817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45978.789330439817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45978.789330439817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45978.789330439817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45978.789330439817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45978.789330439817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45978.789330439817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45978.789330439817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45978.789330439817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45978.789330439817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45978.789330439817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45978.789330439817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45978.789330439817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45978.789330439817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45978.789330439817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45978.789330439817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45978.789330439817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45978.789330439817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45978.789330439817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45978.789330439817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45978.789330439817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45978.789330439817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45978.789330439817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45978.789330439817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45978.789330439817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45978.789330439817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45978.789330439817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45978.789330439817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45978.789330439817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45978.789330439817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45978.789330439817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45978.789330439817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45978.789330439817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45978.789330439817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45978.789330439817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45978.789330439817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45978.789330439817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45978.789330439817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45978.789330439817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45978.789330439817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45978.789330439817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45978.789330439817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45978.789330439817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45978.789330439817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45978.789330439817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45978.789330439817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45978.789330439817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45978.789330439817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45978.789330439817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45978.789330439817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45978.789330439817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45978.789330439817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45978.789330439817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45978.789330439817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45978.789330439817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45978.789330439817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45978.789330439817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45978.789330439817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45978.789330439817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45978.789330439817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45978.789330439817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45978.789330439817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45978.789330439817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45978.789330439817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45978.789330439817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45978.789330439817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45978.789330439817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45978.789330439817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45978.789330439817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45978.789330439817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45978.789330439817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45978.789330439817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45978.789330439817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45978.789330439817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45978.789330439817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45978.789330439817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45978.789330439817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45978.789330439817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45978.789330439817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45978.789330439817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45978.789330439817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45978.789330439817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45978.789330439817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45978.789330439817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45978.789330439817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45978.789330439817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45978.789330439817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45978.789330439817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45978.789330439817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45978.789330439817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45978.789330439817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45978.789330439817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45978.789330439817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45978.789330439817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45978.789330439817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45978.789330439817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45978.789330439817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45978.789330439817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45978.789330439817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45978.789330439817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45978.789330439817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45978.789330439817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45978.789330439817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45978.789330439817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45978.789330439817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45978.789330439817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45978.789330439817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45978.789330439817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45978.789330439817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45978.789330439817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45978.789330439817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45978.789330439817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45978.789330439817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45978.789330439817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45978.789330439817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45978.789330439817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45978.789330439817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45978.789330439817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45978.789330439817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45978.789330439817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45978.789330439817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45978.789330439817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45978.789330439817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45978.789330439817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45978.789330439817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45978.789330439817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45978.789330439817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45978.789330439817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45978.789330439817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45978.789330439817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45978.789330439817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45978.789330439817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45978.789330439817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45978.789330439817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45978.789330439817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45978.789330439817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45978.789330439817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45978.789330439817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c r="B2" s="61" t="str">
        <f>IFERROR(VLOOKUP(D2,DB!A:K,11,0),"")</f>
        <v/>
      </c>
      <c r="C2" s="18"/>
      <c r="D2" s="18"/>
      <c r="E2" s="18"/>
      <c r="F2" s="20"/>
      <c r="G2" s="21">
        <f t="shared" ref="G2:G10" ca="1" si="0">IFERROR(NOW()-F2,"-")</f>
        <v>45978.789330439817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45978.789330439817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45978.789330439817</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45978.789330439817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45978.789330439817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45978.789330439817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45978.789330439817</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45978.789330439817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45978.789330439817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45978.789330439817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45978.789330439817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45978.789330439817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45978.789330439817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45978.789330439817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45978.789330439817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45978.789330439817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45978.789330439817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45978.789330439817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45978.789330439817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45978.789330439817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45978.789330439817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45978.789330439817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45978.789330439817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45978.789330439817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45978.789330439817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45978.789330439817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45978.789330439817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45978.789330439817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45978.789330439817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45978.789330439817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45978.789330439817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45978.789330439817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45978.789330439817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45978.789330439817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45978.789330439817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45978.789330439817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45978.789330439817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45978.789330439817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45978.789330439817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45978.789330439817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45978.789330439817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45978.789330439817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45978.789330439817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45978.789330439817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45978.789330439817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45978.789330439817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45978.789330439817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45978.789330439817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45978.789330439817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45978.789330439817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45978.789330439817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45978.789330439817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45978.789330439817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45978.789330439817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45978.789330439817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45978.789330439817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45978.789330439817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45978.789330439817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45978.789330439817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45978.789330439817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45978.789330439817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45978.789330439817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45978.789330439817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45978.789330439817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45978.789330439817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45978.789330439817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45978.789330439817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45978.789330439817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45978.789330439817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45978.789330439817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45978.789330439817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45978.789330439817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45978.789330439817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45978.789330439817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45978.789330439817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45978.789330439817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45978.789330439817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45978.789330439817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45978.789330439817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45978.789330439817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45978.789330439817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45978.789330439817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45978.789330439817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45978.789330439817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45978.789330439817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45978.789330439817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45978.789330439817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45978.789330439817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45978.789330439817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45978.789330439817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45978.789330439817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45978.789330439817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45978.789330439817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45978.789330439817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45978.789330439817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45978.789330439817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45978.789330439817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45978.789330439817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45978.789330439817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45978.789330439817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45978.789330439817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45978.789330439817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45978.789330439817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45978.789330439817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45978.789330439817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45978.789330439817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45978.789330439817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45978.789330439817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45978.789330439817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45978.789330439817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45978.789330439817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45978.789330439817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45978.789330439817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45978.789330439817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45978.789330439817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45978.789330439817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45978.789330439817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45978.789330439817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45978.789330439817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45978.789330439817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45978.789330439817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45978.789330439817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45978.789330439817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45978.789330439817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45978.789330439817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45978.789330439817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45978.789330439817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45978.789330439817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45978.789330439817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45978.789330439817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45978.789330439817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45978.789330439817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45978.789330439817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45978.789330439817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45978.789330439817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45978.789330439817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45978.789330439817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45978.789330439817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45978.789330439817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45978.789330439817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45978.789330439817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45978.789330439817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45978.789330439817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45978.789330439817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45978.789330439817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45978.789330439817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45978.789330439817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45978.789330439817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45978.789330439817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45978.789330439817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45978.789330439817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45978.789330439817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45978.789330439817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45978.789330439817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45978.789330439817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45978.789330439817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45978.789330439817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45978.789330439817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45978.789330439817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45978.789330439817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45978.789330439817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45978.789330439817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45978.789330439817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45978.789330439817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45978.789330439817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45978.789330439817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45978.789330439817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45978.789330439817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45978.789330439817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45978.789330439817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45978.789330439817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45978.789330439817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45978.789330439817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45978.789330439817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45978.789330439817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45978.789330439817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45978.789330439817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45978.789330439817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45978.789330439817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45978.789330439817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45978.789330439817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45978.789330439817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45978.789330439817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45978.789330439817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45978.789330439817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45978.789330439817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45978.789330439817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45978.789330439817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45978.789330439817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45978.789330439817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45978.789330439817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45978.789330439817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45978.789330439817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45978.789330439817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45978.789330439817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45978.789330439817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45978.789330439817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45978.789330439817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45978.789330439817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45978.789330439817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45978.789330439817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45978.789330439817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45978.789330439817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45978.789330439817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45978.789330439817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45978.789330439817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45978.789330439817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45978.789330439817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45978.789330439817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45978.789330439817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45978.789330439817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45978.789330439817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45978.789330439817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45978.789330439817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45978.789330439817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45978.789330439817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45978.789330439817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45978.789330439817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45978.789330439817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45978.789330439817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45978.789330439817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45978.789330439817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45978.789330439817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45978.789330439817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45978.789330439817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45978.789330439817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45978.789330439817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45978.789330439817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45978.789330439817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45978.789330439817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45978.789330439817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45978.789330439817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45978.789330439817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45978.789330439817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45978.789330439817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45978.789330439817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45978.789330439817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45978.789330439817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45978.789330439817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45978.789330439817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45978.789330439817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45978.789330439817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45978.789330439817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45978.789330439817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45978.789330439817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45978.789330439817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45978.789330439817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45978.789330439817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45978.789330439817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45978.789330439817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45978.789330439817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45978.789330439817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45978.789330439817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45978.789330439817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45978.789330439817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45978.789330439817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45978.789330439817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45978.789330439817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45978.789330439817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45978.789330439817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45978.789330439817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45978.789330439817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45978.789330439817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45978.789330439817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45978.789330439817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45978.789330439817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45978.789330439817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45978.789330439817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45978.789330439817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45978.789330439817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45978.789330439817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45978.789330439817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45978.789330439817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45978.789330439817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45978.789330439817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45978.789330439817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45978.789330439817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45978.789330439817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45978.789330439817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45978.789330439817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45978.789330439817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45978.789330439817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45978.789330439817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45978.789330439817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45978.789330439817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45978.789330439817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45978.789330439817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45978.789330439817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45978.789330439817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45978.789330439817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45978.789330439817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45978.789330439817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45978.789330439817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45978.789330439817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45978.789330439817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45978.789330439817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45978.789330439817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45978.789330439817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45978.789330439817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45978.789330439817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45978.789330439817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45978.789330439817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45978.789330439817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45978.789330439817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45978.789330439817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45978.789330439817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45978.789330439817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45978.789330439817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45978.789330439817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45978.789330439817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45978.789330439817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45978.789330439817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45978.789330439817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45978.789330439817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45978.789330439817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45978.789330439817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45978.789330439817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45978.789330439817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45978.789330439817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45978.789330439817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45978.789330439817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45978.789330439817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45978.789330439817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45978.789330439817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45978.789330439817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45978.789330439817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45978.789330439817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45978.789330439817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45978.789330439817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45978.789330439817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45978.789330439817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45978.789330439817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45978.789330439817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45978.789330439817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45978.789330439817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45978.789330439817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45978.789330439817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45978.789330439817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45978.789330439817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45978.789330439817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45978.789330439817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45978.789330439817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45978.789330439817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45978.789330439817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45978.789330439817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45978.789330439817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45978.789330439817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45978.789330439817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45978.789330439817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45978.789330439817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45978.789330439817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45978.789330439817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45978.789330439817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45978.789330439817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45978.789330439817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45978.789330439817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45978.789330439817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45978.789330439817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45978.789330439817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45978.789330439817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45978.789330439817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45978.789330439817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45978.789330439817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45978.789330439817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45978.789330439817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45978.789330439817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45978.789330439817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45978.789330439817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45978.789330439817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45978.789330439817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45978.789330439817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45978.789330439817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45978.789330439817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45978.789330439817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45978.789330439817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45978.789330439817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45978.789330439817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45978.789330439817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45978.789330439817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45978.789330439817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45978.789330439817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45978.789330439817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45978.789330439817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45978.789330439817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45978.789330439817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45978.789330439817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45978.789330439817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45978.789330439817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45978.789330439817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45978.789330439817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45978.789330439817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45978.789330439817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45978.789330439817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45978.789330439817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45978.789330439817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45978.789330439817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45978.789330439817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45978.789330439817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45978.789330439817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45978.789330439817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45978.789330439817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45978.789330439817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45978.789330439817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45978.789330439817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45978.789330439817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45978.789330439817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45978.789330439817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45978.789330439817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45978.789330439817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45978.789330439817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45978.789330439817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45978.789330439817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45978.789330439817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45978.789330439817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45978.789330439817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45978.789330439817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45978.789330439817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45978.789330439817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45978.789330439817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45978.789330439817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45978.789330439817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45978.789330439817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45978.789330439817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45978.789330439817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45978.789330439817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45978.789330439817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45978.789330439817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45978.789330439817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45978.789330439817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45978.789330439817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45978.789330439817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45978.789330439817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45978.789330439817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45978.789330439817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45978.789330439817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45978.789330439817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45978.789330439817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45978.789330439817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45978.789330439817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45978.789330439817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45978.789330439817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45978.789330439817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45978.789330439817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45978.789330439817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45978.789330439817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45978.789330439817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45978.789330439817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45978.789330439817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45978.789330439817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45978.789330439817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45978.789330439817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45978.789330439817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45978.789330439817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45978.789330439817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45978.789330439817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45978.789330439817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45978.789330439817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45978.789330439817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45978.789330439817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45978.789330439817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45978.789330439817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45978.789330439817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45978.789330439817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45978.789330439817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45978.789330439817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45978.789330439817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45978.789330439817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45978.789330439817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45978.789330439817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45978.789330439817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45978.789330439817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45978.789330439817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45978.789330439817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45978.789330439817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45978.789330439817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45978.789330439817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45978.789330439817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45978.789330439817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45978.789330439817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45978.789330439817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45978.789330439817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45978.789330439817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45978.789330439817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45978.789330439817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45978.789330439817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45978.789330439817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45978.789330439817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45978.789330439817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45978.789330439817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45978.789330439817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45978.789330439817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45978.789330439817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45978.789330439817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45978.789330439817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45978.789330439817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45978.789330439817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45978.789330439817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45978.789330439817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45978.789330439817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45978.789330439817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45978.789330439817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45978.789330439817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45978.789330439817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45978.789330439817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45978.789330439817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45978.789330439817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45978.789330439817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45978.789330439817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45978.789330439817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45978.789330439817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45978.789330439817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45978.789330439817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45978.789330439817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45978.789330439817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45978.789330439817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45978.789330439817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45978.789330439817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45978.789330439817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45978.789330439817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45978.789330439817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45978.789330439817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45978.789330439817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45978.789330439817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45978.789330439817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45978.789330439817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45978.789330439817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45978.789330439817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45978.789330439817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45978.789330439817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45978.789330439817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45978.789330439817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45978.789330439817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45978.789330439817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45978.789330439817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45978.789330439817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45978.789330439817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45978.789330439817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45978.789330439817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45978.789330439817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45978.789330439817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45978.789330439817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45978.789330439817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45978.789330439817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45978.789330439817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45978.789330439817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45978.789330439817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45978.789330439817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45978.789330439817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45978.789330439817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45978.789330439817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45978.789330439817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45978.789330439817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45978.789330439817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45978.789330439817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45978.789330439817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45978.789330439817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45978.789330439817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45978.789330439817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45978.789330439817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45978.789330439817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45978.789330439817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45978.789330439817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45978.789330439817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45978.789330439817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45978.789330439817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45978.789330439817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45978.789330439817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45978.789330439817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45978.789330439817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45978.789330439817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45978.789330439817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45978.789330439817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45978.789330439817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45978.789330439817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45978.789330439817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45978.789330439817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45978.789330439817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45978.789330439817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45978.789330439817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45978.789330439817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45978.789330439817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45978.789330439817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45978.789330439817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45978.789330439817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45978.789330439817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45978.789330439817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45978.789330439817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45978.789330439817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45978.789330439817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45978.789330439817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45978.789330439817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45978.789330439817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45978.789330439817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45978.789330439817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45978.789330439817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45978.789330439817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45978.789330439817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45978.789330439817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45978.789330439817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45978.789330439817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45978.789330439817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45978.789330439817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45978.789330439817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45978.789330439817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45978.789330439817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45978.789330439817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45978.789330439817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45978.789330439817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45978.789330439817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45978.789330439817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45978.789330439817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45978.789330439817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45978.789330439817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45978.789330439817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45978.789330439817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45978.789330439817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45978.789330439817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45978.789330439817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45978.789330439817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45978.789330439817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45978.789330439817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45978.789330439817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45978.789330439817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45978.789330439817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45978.789330439817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45978.789330439817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45978.789330439817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45978.789330439817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45978.789330439817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45978.789330439817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45978.789330439817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45978.789330439817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45978.789330439817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45978.789330439817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45978.789330439817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45978.789330439817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45978.789330439817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45978.789330439817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45978.789330439817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45978.789330439817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45978.789330439817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45978.789330439817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45978.789330439817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45978.789330439817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45978.789330439817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45978.789330439817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45978.789330439817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45978.789330439817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45978.789330439817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45978.789330439817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45978.789330439817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45978.789330439817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45978.789330439817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45978.789330439817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45978.789330439817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45978.789330439817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45978.789330439817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45978.789330439817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45978.789330439817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45978.789330439817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45978.789330439817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45978.789330439817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45978.789330439817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45978.789330439817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45978.789330439817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45978.789330439817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45978.789330439817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45978.789330439817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45978.789330439817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45978.789330439817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45978.789330439817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45978.789330439817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45978.789330439817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45978.789330439817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45978.789330439817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45978.789330439817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45978.789330439817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45978.789330439817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45978.789330439817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45978.789330439817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45978.789330439817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45978.789330439817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45978.789330439817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45978.789330439817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45978.789330439817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45978.789330439817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45978.789330439817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45978.789330439817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45978.789330439817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45978.789330439817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45978.789330439817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45978.789330439817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45978.789330439817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45978.789330439817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45978.789330439817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45978.789330439817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45978.789330439817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45978.789330439817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45978.789330439817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45978.789330439817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45978.789330439817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45978.789330439817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45978.789330439817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45978.789330439817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45978.789330439817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45978.789330439817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45978.789330439817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45978.789330439817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45978.789330439817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45978.789330439817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45978.789330439817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45978.789330439817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45978.789330439817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45978.789330439817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45978.789330439817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45978.789330439817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45978.789330439817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45978.789330439817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45978.789330439817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45978.789330439817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45978.789330439817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45978.789330439817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45978.789330439817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45978.789330439817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45978.789330439817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45978.789330439817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45978.789330439817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45978.789330439817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45978.789330439817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45978.789330439817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45978.789330439817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45978.789330439817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45978.789330439817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45978.789330439817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45978.789330439817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45978.789330439817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45978.789330439817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45978.789330439817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45978.789330439817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45978.789330439817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45978.789330439817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45978.789330439817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45978.789330439817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45978.789330439817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45978.789330439817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45978.789330439817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45978.789330439817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45978.789330439817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45978.789330439817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45978.789330439817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45978.789330439817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45978.789330439817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45978.789330439817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45978.789330439817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45978.789330439817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45978.789330439817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45978.789330439817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45978.789330439817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45978.789330439817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45978.789330439817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45978.789330439817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45978.789330439817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45978.789330439817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45978.789330439817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45978.789330439817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45978.789330439817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45978.789330439817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45978.789330439817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45978.789330439817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45978.789330439817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45978.789330439817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45978.789330439817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45978.789330439817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45978.789330439817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45978.789330439817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45978.789330439817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45978.789330439817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45978.789330439817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45978.789330439817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45978.789330439817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45978.789330439817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45978.789330439817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45978.789330439817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45978.789330439817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45978.789330439817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45978.789330439817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45978.789330439817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45978.789330439817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45978.789330439817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45978.789330439817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45978.789330439817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45978.789330439817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45978.789330439817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45978.789330439817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45978.789330439817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45978.789330439817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45978.789330439817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45978.789330439817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45978.789330439817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45978.789330439817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45978.789330439817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45978.789330439817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45978.789330439817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45978.789330439817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45978.789330439817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45978.789330439817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45978.789330439817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45978.789330439817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45978.789330439817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45978.789330439817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45978.789330439817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45978.789330439817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45978.789330439817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45978.789330439817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45978.789330439817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45978.789330439817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45978.789330439817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45978.789330439817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45978.789330439817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45978.789330439817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45978.789330439817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45978.789330439817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45978.789330439817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45978.789330439817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45978.789330439817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45978.789330439817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45978.789330439817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45978.789330439817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45978.789330439817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45978.789330439817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45978.789330439817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45978.789330439817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45978.789330439817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45978.789330439817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45978.789330439817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45978.789330439817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45978.789330439817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45978.789330439817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45978.789330439817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45978.789330439817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45978.789330439817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45978.789330439817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45978.789330439817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45978.789330439817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45978.789330439817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45978.789330439817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45978.789330439817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45978.789330439817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45978.789330439817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45978.789330439817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45978.789330439817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45978.789330439817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45978.789330439817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45978.789330439817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45978.789330439817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45978.789330439817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45978.789330439817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45978.789330439817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45978.789330439817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45978.789330439817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45978.789330439817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45978.789330439817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45978.789330439817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45978.789330439817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45978.789330439817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45978.789330439817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45978.789330439817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45978.789330439817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45978.789330439817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45978.789330439817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45978.789330439817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45978.789330439817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45978.789330439817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45978.789330439817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45978.789330439817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45978.789330439817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45978.789330439817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45978.789330439817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45978.789330439817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45978.789330439817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45978.789330439817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45978.789330439817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45978.789330439817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45978.789330439817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45978.789330439817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45978.789330439817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45978.789330439817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45978.789330439817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45978.789330439817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45978.789330439817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45978.789330439817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45978.789330439817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45978.789330439817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45978.789330439817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45978.789330439817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45978.789330439817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45978.789330439817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45978.789330439817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45978.789330439817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45978.789330439817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45978.789330439817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45978.789330439817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45978.789330439817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45978.789330439817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45978.789330439817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45978.789330439817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45978.789330439817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45978.789330439817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45978.789330439817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45978.789330439817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45978.789330439817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45978.789330439817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45978.789330439817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45978.789330439817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45978.789330439817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45978.789330439817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45978.789330439817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45978.789330439817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45978.789330439817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45978.789330439817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45978.789330439817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45978.789330439817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45978.789330439817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45978.789330439817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45978.789330439817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45978.789330439817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45978.789330439817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45978.789330439817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45978.789330439817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45978.789330439817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45978.789330439817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45978.789330439817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45978.789330439817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45978.789330439817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45978.789330439817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45978.789330439817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45978.789330439817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45978.789330439817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45978.789330439817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45978.789330439817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45978.789330439817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45978.789330439817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45978.789330439817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45978.789330439817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45978.789330439817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45978.789330439817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45978.789330439817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45978.789330439817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45978.789330439817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45978.789330439817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45978.789330439817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45978.789330439817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45978.789330439817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45978.789330439817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45978.789330439817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45978.789330439817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45978.789330439817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45978.789330439817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45978.789330439817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45978.789330439817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45978.789330439817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45978.789330439817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45978.789330439817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45978.789330439817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45978.789330439817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45978.789330439817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45978.789330439817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45978.789330439817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45978.789330439817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45978.789330439817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45978.789330439817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45978.789330439817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45978.789330439817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45978.789330439817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45978.789330439817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45978.789330439817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45978.789330439817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45978.789330439817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45978.789330439817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45978.789330439817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45978.789330439817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45978.789330439817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45978.789330439817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45978.789330439817</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275.30861261573591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4</v>
      </c>
      <c r="D3" s="91" t="s">
        <v>36646</v>
      </c>
      <c r="E3" s="94" t="s">
        <v>39021</v>
      </c>
      <c r="F3" s="95">
        <v>45978.742175925923</v>
      </c>
      <c r="G3" s="96">
        <f ca="1">IFERROR(NOW()-F3,"")</f>
        <v>4.7154513893474359E-2</v>
      </c>
      <c r="H3" s="95">
        <v>45978.730844907404</v>
      </c>
      <c r="I3" s="113" t="str">
        <f>IFERROR(VLOOKUP(D3,DB!A:F,6,0),"")</f>
        <v>Generator-DG</v>
      </c>
      <c r="J3" s="113" t="str">
        <f>IFERROR(VLOOKUP(D3,DB!A:G,7,0),"")</f>
        <v>Good</v>
      </c>
      <c r="K3" s="97" t="s">
        <v>39114</v>
      </c>
      <c r="L3" s="91" t="str">
        <f>IFERROR(VLOOKUP(D3,DB!A:I,9,0),"")</f>
        <v>Latis</v>
      </c>
    </row>
    <row r="4" spans="1:16" ht="15" customHeight="1">
      <c r="A4" s="113" t="s">
        <v>39115</v>
      </c>
      <c r="B4" s="113" t="str">
        <f>IFERROR(VLOOKUP(D4,DB!A:K,11,0),"")</f>
        <v>R4</v>
      </c>
      <c r="C4" s="93">
        <v>2</v>
      </c>
      <c r="D4" s="91" t="s">
        <v>36595</v>
      </c>
      <c r="E4" s="94" t="s">
        <v>39021</v>
      </c>
      <c r="F4" s="95">
        <v>45978.752303240741</v>
      </c>
      <c r="G4" s="96">
        <f ca="1">IFERROR(NOW()-F4,"")</f>
        <v>3.7027199075964745E-2</v>
      </c>
      <c r="H4" s="95">
        <v>45978.74664351852</v>
      </c>
      <c r="I4" s="113" t="str">
        <f>IFERROR(VLOOKUP(D4,DB!A:F,6,0),"")</f>
        <v>SCECO</v>
      </c>
      <c r="J4" s="113" t="str">
        <f>IFERROR(VLOOKUP(D4,DB!A:G,7,0),"")</f>
        <v>Vandalized</v>
      </c>
      <c r="K4" s="97" t="s">
        <v>39116</v>
      </c>
      <c r="L4" s="91" t="str">
        <f>IFERROR(VLOOKUP(D4,DB!A:I,9,0),"")</f>
        <v>Latis</v>
      </c>
    </row>
    <row r="5" spans="1:16" ht="15" customHeight="1">
      <c r="A5" s="113" t="s">
        <v>39117</v>
      </c>
      <c r="B5" s="113" t="str">
        <f>IFERROR(VLOOKUP(D5,DB!A:K,11,0),"")</f>
        <v>R4</v>
      </c>
      <c r="C5" s="93">
        <v>2</v>
      </c>
      <c r="D5" s="91" t="s">
        <v>36227</v>
      </c>
      <c r="E5" s="94" t="s">
        <v>39021</v>
      </c>
      <c r="F5" s="95"/>
      <c r="G5" s="96">
        <f ca="1">IFERROR(NOW()-F5,"")</f>
        <v>45978.789330439817</v>
      </c>
      <c r="H5" s="95">
        <v>45978.733784722222</v>
      </c>
      <c r="I5" s="113" t="str">
        <f>IFERROR(VLOOKUP(D5,DB!A:F,6,0),"")</f>
        <v>SCECO</v>
      </c>
      <c r="J5" s="113" t="str">
        <f>IFERROR(VLOOKUP(D5,DB!A:G,7,0),"")</f>
        <v>Dead</v>
      </c>
      <c r="K5" s="97" t="s">
        <v>39118</v>
      </c>
      <c r="L5" s="91" t="str">
        <f>IFERROR(VLOOKUP(D5,DB!A:I,9,0),"")</f>
        <v>Latis</v>
      </c>
    </row>
    <row r="6" spans="1:16" ht="15" customHeight="1">
      <c r="A6" s="113"/>
      <c r="B6" s="113" t="str">
        <f>IFERROR(VLOOKUP(D6,DB!A:K,11,0),"")</f>
        <v/>
      </c>
      <c r="C6" s="93"/>
      <c r="D6" s="91"/>
      <c r="E6" s="94"/>
      <c r="F6" s="95"/>
      <c r="G6" s="96">
        <f ca="1">IFERROR(NOW()-F6,"")</f>
        <v>45978.789330439817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45978.789330439817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45978.789330439817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45978.789330439817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45978.789330439817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45978.789330439817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45978.789330439817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45978.789330439817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45978.789330439817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45978.789330439817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45978.789330439817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45978.789330439817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45978.789330439817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45978.789330439817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45978.789330439817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45978.789330439817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45978.789330439817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45978.789330439817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45978.789330439817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45978.789330439817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45978.789330439817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45978.789330439817</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3"/>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86.957270254628384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52.600453125000058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30.12821932870429</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6">
        <v>45977.514803240738</v>
      </c>
      <c r="G5" s="111">
        <f t="shared" ref="G5:G7" ca="1" si="2">IFERROR(NOW()-F5,"")</f>
        <v>1.2745271990788751</v>
      </c>
      <c r="H5" s="136">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33946</v>
      </c>
      <c r="E6" s="109" t="s">
        <v>39021</v>
      </c>
      <c r="F6" s="136">
        <v>45978.738356481481</v>
      </c>
      <c r="G6" s="109">
        <f t="shared" ca="1" si="2"/>
        <v>5.097395833581686E-2</v>
      </c>
      <c r="H6" s="136">
        <v>45978.716273148151</v>
      </c>
      <c r="I6" s="109" t="str">
        <f>IFERROR(VLOOKUP(D6,DB!A:F,6,0),"")</f>
        <v>SCECO</v>
      </c>
      <c r="J6" s="109" t="str">
        <f>IFERROR(VLOOKUP(D6,DB!A:G,7,0),"")</f>
        <v>Dead</v>
      </c>
      <c r="K6" s="109" t="s">
        <v>39128</v>
      </c>
      <c r="L6" s="109" t="str">
        <f>IFERROR(VLOOKUP(D6,DB!A:I,9,0),"")</f>
        <v>Latis</v>
      </c>
    </row>
    <row r="7" spans="1:13">
      <c r="A7" s="109"/>
      <c r="B7" s="109" t="str">
        <f>IFERROR(VLOOKUP(D7,DB!A:K,11,0),"")</f>
        <v/>
      </c>
      <c r="C7" s="109"/>
      <c r="D7" s="109"/>
      <c r="E7" s="109"/>
      <c r="F7" s="109"/>
      <c r="G7" s="109">
        <f t="shared" ca="1" si="2"/>
        <v>45978.789330439817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ref="G8:G70" ca="1" si="3">IFERROR(NOW()-F8,"")</f>
        <v>45978.789330439817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45978.789330439817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45978.789330439817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45978.789330439817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45978.789330439817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45978.789330439817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45978.789330439817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45978.789330439817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45978.789330439817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45978.789330439817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45978.789330439817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45978.789330439817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45978.789330439817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45978.789330439817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45978.789330439817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45978.789330439817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45978.789330439817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45978.789330439817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45978.789330439817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45978.789330439817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45978.789330439817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45978.789330439817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45978.789330439817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45978.789330439817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45978.789330439817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45978.789330439817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45978.789330439817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45978.789330439817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45978.789330439817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45978.789330439817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45978.789330439817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45978.789330439817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45978.789330439817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45978.789330439817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45978.789330439817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45978.789330439817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45978.789330439817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45978.789330439817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45978.789330439817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45978.789330439817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45978.789330439817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45978.789330439817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45978.789330439817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45978.789330439817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45978.789330439817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45978.789330439817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45978.789330439817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45978.789330439817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45978.789330439817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45978.789330439817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45978.789330439817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45978.789330439817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45978.789330439817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45978.789330439817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45978.789330439817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45978.789330439817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45978.789330439817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45978.789330439817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45978.789330439817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45978.789330439817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45978.789330439817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45978.789330439817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45978.789330439817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ref="G71:G134" ca="1" si="4">IFERROR(NOW()-F71,"")</f>
        <v>45978.789330439817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45978.789330439817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45978.789330439817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45978.789330439817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45978.789330439817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45978.789330439817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45978.789330439817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45978.789330439817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45978.789330439817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45978.789330439817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45978.789330439817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45978.789330439817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45978.789330439817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45978.789330439817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45978.789330439817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45978.789330439817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45978.789330439817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45978.789330439817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45978.789330439817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45978.789330439817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45978.789330439817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45978.789330439817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45978.789330439817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45978.789330439817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45978.789330439817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45978.789330439817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45978.789330439817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45978.789330439817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45978.789330439817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45978.789330439817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45978.789330439817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45978.789330439817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45978.789330439817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45978.789330439817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45978.789330439817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45978.789330439817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45978.789330439817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45978.789330439817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45978.789330439817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45978.789330439817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45978.789330439817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45978.789330439817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45978.789330439817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45978.789330439817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45978.789330439817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45978.789330439817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45978.789330439817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45978.789330439817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45978.789330439817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45978.789330439817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45978.789330439817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45978.789330439817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45978.789330439817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45978.789330439817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45978.789330439817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45978.789330439817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45978.789330439817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45978.789330439817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45978.789330439817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45978.789330439817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45978.789330439817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45978.789330439817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45978.789330439817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45978.789330439817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ref="G135:G198" ca="1" si="5">IFERROR(NOW()-F135,"")</f>
        <v>45978.789330439817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45978.789330439817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45978.789330439817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45978.789330439817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45978.789330439817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45978.789330439817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45978.789330439817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45978.789330439817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45978.789330439817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45978.789330439817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45978.789330439817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45978.789330439817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45978.789330439817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45978.789330439817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45978.789330439817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45978.789330439817</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45978.789330439817</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45978.789330439817</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45978.789330439817</v>
      </c>
      <c r="H153" s="109"/>
      <c r="I153" s="109" t="str">
        <f>IFERROR(VLOOKUP(D153,DB!A:F,6,0),"")</f>
        <v/>
      </c>
      <c r="J153" s="109" t="str">
        <f>IFERROR(VLOOKUP(D153,DB!A:G,7,0),"")</f>
        <v/>
      </c>
      <c r="K153" s="109"/>
      <c r="L153" s="109" t="str">
        <f>IFERROR(VLOOKUP(D153,DB!A:I,9,0),"")</f>
        <v/>
      </c>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sheetData>
  <dataValidations count="2">
    <dataValidation allowBlank="1" showInputMessage="1" showErrorMessage="1" sqref="E1" xr:uid="{920C6338-E771-4DAE-8C89-92A9093EA4DE}"/>
    <dataValidation type="list" allowBlank="1" showInputMessage="1" showErrorMessage="1" sqref="E2:E1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2" ca="1" si="0">IFERROR(NOW()-F2,"-")</f>
        <v>45978.789330439817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45978.789330439817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45978.789330439817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45978.789330439817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45978.789330439817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45978.789330439817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45978.789330439817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45978.789330439817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45978.789330439817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45978.789330439817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45978.789330439817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45978.789330439817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45978.789330439817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45978.789330439817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45978.789330439817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45978.789330439817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45978.789330439817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45978.789330439817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45978.789330439817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45978.789330439817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45978.789330439817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45978.789330439817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45978.789330439817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45978.789330439817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45978.789330439817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45978.789330439817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45978.789330439817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45978.789330439817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45978.789330439817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45978.789330439817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45978.789330439817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45978.789330439817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45978.789330439817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45978.789330439817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45978.789330439817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45978.789330439817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45978.789330439817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45978.789330439817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45978.789330439817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45978.789330439817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45978.789330439817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45978.789330439817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45978.789330439817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45978.789330439817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45978.789330439817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45978.789330439817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45978.789330439817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45978.789330439817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45978.789330439817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45978.789330439817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45978.789330439817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ref="G53:G86" ca="1" si="1">IFERROR(NOW()-F53,"-")</f>
        <v>45978.789330439817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45978.789330439817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45978.789330439817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45978.789330439817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45978.789330439817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45978.789330439817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45978.789330439817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45978.789330439817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45978.789330439817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45978.789330439817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45978.789330439817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45978.789330439817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45978.789330439817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45978.789330439817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45978.789330439817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45978.789330439817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45978.789330439817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45978.789330439817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45978.789330439817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45978.789330439817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45978.789330439817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45978.789330439817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45978.789330439817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45978.789330439817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45978.789330439817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45978.789330439817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45978.789330439817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45978.789330439817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45978.789330439817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45978.789330439817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45978.789330439817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45978.789330439817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45978.789330439817</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45978.789330439817</v>
      </c>
      <c r="H86" s="121"/>
      <c r="I86" s="119" t="str">
        <f>IFERROR(VLOOKUP(D86,DB!A:F,6,0),"")</f>
        <v/>
      </c>
      <c r="J86" s="119" t="str">
        <f>IFERROR(VLOOKUP(D86,DB!A:G,7,0),"")</f>
        <v/>
      </c>
      <c r="K86" s="122"/>
      <c r="L86" s="123" t="str">
        <f>IFERROR(VLOOKUP(D86,DB!A:I,9,0),"")</f>
        <v/>
      </c>
    </row>
  </sheetData>
  <dataValidations count="2">
    <dataValidation allowBlank="1" showInputMessage="1" showErrorMessage="1" sqref="E1" xr:uid="{9E1BC488-8814-4F8A-8DBE-742B3278AB71}"/>
    <dataValidation type="list" allowBlank="1" showInputMessage="1" showErrorMessage="1" sqref="E2:E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