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905" documentId="120_S{2AC9BD13-BADA-5192-A53E-5A8FF88502F6}" xr6:coauthVersionLast="47" xr6:coauthVersionMax="47" xr10:uidLastSave="{07B885EE-1EBF-49E3-8442-499CA4CD5179}"/>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G2" i="1"/>
  <c r="B5" i="5"/>
  <c r="G5" i="5"/>
  <c r="I5" i="5"/>
  <c r="J5" i="5"/>
  <c r="L5"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6" i="5"/>
  <c r="G7" i="5"/>
  <c r="G8" i="5"/>
  <c r="G9" i="5"/>
  <c r="G10" i="5"/>
  <c r="G11"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<sst xmlns="http://schemas.openxmlformats.org/spreadsheetml/2006/main" count="180310" uniqueCount="39137">
  <si>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</si>
  <si>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</si>
  <si>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</si>
  <si>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</si>
  <si>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</si>
  <si>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</si>
  <si>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</si>
  <si>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</si>
  <si>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</si>
  <si>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</si>
  <si>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</si>
  <si>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</si>
  <si>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</si>
  <si>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</si>
  <si>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</si>
  <si>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</si>
  <si>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</si>
  <si>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</si>
  <si>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</si>
  <si>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</si>
  <si>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</si>
  <si>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</si>
  <si>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</si>
  <si>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</si>
  <si>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</si>
  <si>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</si>
  <si>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</si>
  <si>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</si>
  <si>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</si>
  <si>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</si>
  <si>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</si>
  <si>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</si>
  <si>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</si>
  <si>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</si>
  <si>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</si>
  <si>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</si>
  <si>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</si>
  <si>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</si>
  <si>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</si>
  <si>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</si>
  <si>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</si>
  <si>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</si>
  <si>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</si>
  <si>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</si>
  <si>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</si>
  <si>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</si>
  <si>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</si>
  <si>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</si>
  <si>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</si>
  <si>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</si>
  <si>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</si>
  <si>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</si>
  <si>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</si>
  <si>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</si>
  <si>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</si>
  <si>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</si>
  <si>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</si>
  <si>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</si>
  <si>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</si>
  <si>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</si>
  <si>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</si>
  <si>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</si>
  <si>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</si>
  <si>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</si>
  <si>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</si>
  <si>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</si>
  <si>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</si>
  <si>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</si>
  <si>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</si>
  <si>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</si>
  <si>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</si>
  <si>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</si>
  <si>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</si>
  <si>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</si>
  <si>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</si>
  <si>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</si>
  <si>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</si>
  <si>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</si>
  <si>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</si>
  <si>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</si>
  <si>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</si>
  <si>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</si>
  <si>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</si>
  <si>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</si>
  <si>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</si>
  <si>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</si>
  <si>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</si>
  <si>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</si>
  <si>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</si>
  <si>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</si>
  <si>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</si>
  <si>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</si>
  <si>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</si>
  <si>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</si>
  <si>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</si>
  <si>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</si>
  <si>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</si>
  <si>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</si>
  <si>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</si>
  <si>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</si>
  <si>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</si>
  <si>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</si>
  <si>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</si>
  <si>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</si>
  <si>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</si>
  <si>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</si>
  <si>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</si>
  <si>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</si>
  <si>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</si>
  <si>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</si>
  <si>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</si>
  <si>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</si>
  <si>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</si>
  <si>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</si>
  <si>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</si>
  <si>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</si>
  <si>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</si>
  <si>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</si>
  <si>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</si>
  <si>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</si>
  <si>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</si>
  <si>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</si>
  <si>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</si>
  <si>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</si>
  <si>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</si>
  <si>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</si>
  <si>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</si>
  <si>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</si>
  <si>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</si>
  <si>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</si>
  <si>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</si>
  <si>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</si>
  <si>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</si>
  <si>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</si>
  <si>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</si>
  <si>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</si>
  <si>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</si>
  <si>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</si>
  <si>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</si>
  <si>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</si>
  <si>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</si>
  <si>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</si>
  <si>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</si>
  <si>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</si>
  <si>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</si>
  <si>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</si>
  <si>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</si>
  <si>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</si>
  <si>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</si>
  <si>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</si>
  <si>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</si>
  <si>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</si>
  <si>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</si>
  <si>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</si>
  <si>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</si>
  <si>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</si>
  <si>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</si>
  <si>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</si>
  <si>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</si>
  <si>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</si>
  <si>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</si>
  <si>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</si>
  <si>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</si>
  <si>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</si>
  <si>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</si>
  <si>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</si>
  <si>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</si>
  <si>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</si>
  <si>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</si>
  <si>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</si>
  <si>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</si>
  <si>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</si>
  <si>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</si>
  <si>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</si>
  <si>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</si>
  <si>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</si>
  <si>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</si>
  <si>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</si>
  <si>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</si>
  <si>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</si>
  <si>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</si>
  <si>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</si>
  <si>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</si>
  <si>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</si>
  <si>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</si>
  <si>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</si>
  <si>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</si>
  <si>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</si>
  <si>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</si>
  <si>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</si>
  <si>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</si>
  <si>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</si>
  <si>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</si>
  <si>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</si>
  <si>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</si>
  <si>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</si>
  <si>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</si>
  <si>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</si>
  <si>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</si>
  <si>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</si>
  <si>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</si>
  <si>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</si>
  <si>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</si>
  <si>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</si>
  <si>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</si>
  <si>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</si>
  <si>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</si>
  <si>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</si>
  <si>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</si>
  <si>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</si>
  <si>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</si>
  <si>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</si>
  <si>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</si>
  <si>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</si>
  <si>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</si>
  <si>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</si>
  <si>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</si>
  <si>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</si>
  <si>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</si>
  <si>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</si>
  <si>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</si>
  <si>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</si>
  <si>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</si>
  <si>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</si>
  <si>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</si>
  <si>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</si>
  <si>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</si>
  <si>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</si>
  <si>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</si>
  <si>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</si>
  <si>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</si>
  <si>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</si>
  <si>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</si>
  <si>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</si>
  <si>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</si>
  <si>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</si>
  <si>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</si>
  <si>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</si>
  <si>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</si>
  <si>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</si>
  <si>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</si>
  <si>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</si>
  <si>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</si>
  <si>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</si>
  <si>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</si>
  <si>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</si>
  <si>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</si>
  <si>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</si>
  <si>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</si>
  <si>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</si>
  <si>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</si>
  <si>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</si>
  <si>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</si>
  <si>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</si>
  <si>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</si>
  <si>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</si>
  <si>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</si>
  <si>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</si>
  <si>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</si>
  <si>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</si>
  <si>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</si>
  <si>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</si>
  <si>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</si>
  <si>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</si>
  <si>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</si>
  <si>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</si>
  <si>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</si>
  <si>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</si>
  <si>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</si>
  <si>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</si>
  <si>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</si>
  <si>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</si>
  <si>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</si>
  <si>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</si>
  <si>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</si>
  <si>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</si>
  <si>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</si>
  <si>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</si>
  <si>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</si>
  <si>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</si>
  <si>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</si>
  <si>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</si>
  <si>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</si>
  <si>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</si>
  <si>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</si>
  <si>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</si>
  <si>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</si>
  <si>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</si>
  <si>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</si>
  <si>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</si>
  <si>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</si>
  <si>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</si>
  <si>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</si>
  <si>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</si>
  <si>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</si>
  <si>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</si>
  <si>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</si>
  <si>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</si>
  <si>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</si>
  <si>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</si>
  <si>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</si>
  <si>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</si>
  <si>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</si>
  <si>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</si>
  <si>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</si>
  <si>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</si>
  <si>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</si>
  <si>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</si>
  <si>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</si>
  <si>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</si>
  <si>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</si>
  <si>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</si>
  <si>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</si>
  <si>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</si>
  <si>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</si>
  <si>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</si>
  <si>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</si>
  <si>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</si>
  <si>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</si>
  <si>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</si>
  <si>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</si>
  <si>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</si>
  <si>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</si>
  <si>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</si>
  <si>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</si>
  <si>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</si>
  <si>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</si>
  <si>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</si>
  <si>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</si>
  <si>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</si>
  <si>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</si>
  <si>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</si>
  <si>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</si>
  <si>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</si>
  <si>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</si>
  <si>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</si>
  <si>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</si>
  <si>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</si>
  <si>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</si>
  <si>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</si>
  <si>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</si>
  <si>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</si>
  <si>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</si>
  <si>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</si>
  <si>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</si>
  <si>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</si>
  <si>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</si>
  <si>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</si>
  <si>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</si>
  <si>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</si>
  <si>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</si>
  <si>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</si>
  <si>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</si>
  <si>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</si>
  <si>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</si>
  <si>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</si>
  <si>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</si>
  <si>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</si>
  <si>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</si>
  <si>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</si>
  <si>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</si>
  <si>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</si>
  <si>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</si>
  <si>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</si>
  <si>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</si>
  <si>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</si>
  <si>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</si>
  <si>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</si>
  <si>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</si>
  <si>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</si>
  <si>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</si>
  <si>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</si>
  <si>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</si>
  <si>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</si>
  <si>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</si>
  <si>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</si>
  <si>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</si>
  <si>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</si>
  <si>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</si>
  <si>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</si>
  <si>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</si>
  <si>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</si>
  <si>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</si>
  <si>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</si>
  <si>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</si>
  <si>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</si>
  <si>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</si>
  <si>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</si>
  <si>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</si>
  <si>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</si>
  <si>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</si>
  <si>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</si>
  <si>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</si>
  <si>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</si>
  <si>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</si>
  <si>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</si>
  <si>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</si>
  <si>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</si>
  <si>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</si>
  <si>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</si>
  <si>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</si>
  <si>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</si>
  <si>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</si>
  <si>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</si>
  <si>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</si>
  <si>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</si>
  <si>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</si>
  <si>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</si>
  <si>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</si>
  <si>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</si>
  <si>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</si>
  <si>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</si>
  <si>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</si>
  <si>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</si>
  <si>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</si>
  <si>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</si>
  <si>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</si>
  <si>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</si>
  <si>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</si>
  <si>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</si>
  <si>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</si>
  <si>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</si>
  <si>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</si>
  <si>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</si>
  <si>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</si>
  <si>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</si>
  <si>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</si>
  <si>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</si>
  <si>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</si>
  <si>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</si>
  <si>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</si>
  <si>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</si>
  <si>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</si>
  <si>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</si>
  <si>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</si>
  <si>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</si>
  <si>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</si>
  <si>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</si>
  <si>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</si>
  <si>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</si>
  <si>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</si>
  <si>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</si>
  <si>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</si>
  <si>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</si>
  <si>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</si>
  <si>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</si>
  <si>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</si>
  <si>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</si>
  <si>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</si>
  <si>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</si>
  <si>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</si>
  <si>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</si>
  <si>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</si>
  <si>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</si>
  <si>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</si>
  <si>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</si>
  <si>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</si>
  <si>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</si>
  <si>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</si>
  <si>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</si>
  <si>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</si>
  <si>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</si>
  <si>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</si>
  <si>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</si>
  <si>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</si>
  <si>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</si>
  <si>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</si>
  <si>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</si>
  <si>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</si>
  <si>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</si>
  <si>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</si>
  <si>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</si>
  <si>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</si>
  <si>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</si>
  <si>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</si>
  <si>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</si>
  <si>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</si>
  <si>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</si>
  <si>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</si>
  <si>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</si>
  <si>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</si>
  <si>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</si>
  <si>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</si>
  <si>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</si>
  <si>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</si>
  <si>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</si>
  <si>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</si>
  <si>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</si>
  <si>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</si>
  <si>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</si>
  <si>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</si>
  <si>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</si>
  <si>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</si>
  <si>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</si>
  <si>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</si>
  <si>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</si>
  <si>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</si>
  <si>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</si>
  <si>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</si>
  <si>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</si>
  <si>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</si>
  <si>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</si>
  <si>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</si>
  <si>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</si>
  <si>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</si>
  <si>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</si>
  <si>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</si>
  <si>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</si>
  <si>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</si>
  <si>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</si>
  <si>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</si>
  <si>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</si>
  <si>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</si>
  <si>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</si>
  <si>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</si>
  <si>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</si>
  <si>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</si>
  <si>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</si>
  <si>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</si>
  <si>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</si>
  <si>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</si>
  <si>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</si>
  <si>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</si>
  <si>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</si>
  <si>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</si>
  <si>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</si>
  <si>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</si>
  <si>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</si>
  <si>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</si>
  <si>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</si>
  <si>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</si>
  <si>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</si>
  <si>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</si>
  <si>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</si>
  <si>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</si>
  <si>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</si>
  <si>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</si>
  <si>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</si>
  <si>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</si>
  <si>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</si>
  <si>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</si>
  <si>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</si>
  <si>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</si>
  <si>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</si>
  <si>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</si>
  <si>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</si>
  <si>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</si>
  <si>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</si>
  <si>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</si>
  <si>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</si>
  <si>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</si>
  <si>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</si>
  <si>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</si>
  <si>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</si>
  <si>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</si>
  <si>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</si>
  <si>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</si>
  <si>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</si>
  <si>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</si>
  <si>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</si>
  <si>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</si>
  <si>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</si>
  <si>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</si>
  <si>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</si>
  <si>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</si>
  <si>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</si>
  <si>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</si>
  <si>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</si>
  <si>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</si>
  <si>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</si>
  <si>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</si>
  <si>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</si>
  <si>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</si>
  <si>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</si>
  <si>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</si>
  <si>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</si>
  <si>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</si>
  <si>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</si>
  <si>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</si>
  <si>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</si>
  <si>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</si>
  <si>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</si>
  <si>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</si>
  <si>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</si>
  <si>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</si>
  <si>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</si>
  <si>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</si>
  <si>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</si>
  <si>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</si>
  <si>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</si>
  <si>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</si>
  <si>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</si>
  <si>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</si>
  <si>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</si>
  <si>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</si>
  <si>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</si>
  <si>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</si>
  <si>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</si>
  <si>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</si>
  <si>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</si>
  <si>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</si>
  <si>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</si>
  <si>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</si>
  <si>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</si>
  <si>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</si>
  <si>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</si>
  <si>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</si>
  <si>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</si>
  <si>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</si>
  <si>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</si>
  <si>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</si>
  <si>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</si>
  <si>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</si>
  <si>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</si>
  <si>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</si>
  <si>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</si>
  <si>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</si>
  <si>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</si>
  <si>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</si>
  <si>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</si>
  <si>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</si>
  <si>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</si>
  <si>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</si>
  <si>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</si>
  <si>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</si>
  <si>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</si>
  <si>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</si>
  <si>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</si>
  <si>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</si>
  <si>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</si>
  <si>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</si>
  <si>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</si>
  <si>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</si>
  <si>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</si>
  <si>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</si>
  <si>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</si>
  <si>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</si>
  <si>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</si>
  <si>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</si>
  <si>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</si>
  <si>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</si>
  <si>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</si>
  <si>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</si>
  <si>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</si>
  <si>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</si>
  <si>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</si>
  <si>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</si>
  <si>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</si>
  <si>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</si>
  <si>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</si>
  <si>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</si>
  <si>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</si>
  <si>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</si>
  <si>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</si>
  <si>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</si>
  <si>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</si>
  <si>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</si>
  <si>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</si>
  <si>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</si>
  <si>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</si>
  <si>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</si>
  <si>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</si>
  <si>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</si>
  <si>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</si>
  <si>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</si>
  <si>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</si>
  <si>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</si>
  <si>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</si>
  <si>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</si>
  <si>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</si>
  <si>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</si>
  <si>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</si>
  <si>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</si>
  <si>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</si>
  <si>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</si>
  <si>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</si>
  <si>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</si>
  <si>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</si>
  <si>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</si>
  <si>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</si>
  <si>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</si>
  <si>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</si>
  <si>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</si>
  <si>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</si>
  <si>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</si>
  <si>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</si>
  <si>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</si>
  <si>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</si>
  <si>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</si>
  <si>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</si>
  <si>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</si>
  <si>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</si>
  <si>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</si>
  <si>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</si>
  <si>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</si>
  <si>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</si>
  <si>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</si>
  <si>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</si>
  <si>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</si>
  <si>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</si>
  <si>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</si>
  <si>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</si>
  <si>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</si>
  <si>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</si>
  <si>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</si>
  <si>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</si>
  <si>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</si>
  <si>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</si>
  <si>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</si>
  <si>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</si>
  <si>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</si>
  <si>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</si>
  <si>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</si>
  <si>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</si>
  <si>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</si>
  <si>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</si>
  <si>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</si>
  <si>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</si>
  <si>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</si>
  <si>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</si>
  <si>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</si>
  <si>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</si>
  <si>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</si>
  <si>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</si>
  <si>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</si>
  <si>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</si>
  <si>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</si>
  <si>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</si>
  <si>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</si>
  <si>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</si>
  <si>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</si>
  <si>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</si>
  <si>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</si>
  <si>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</si>
  <si>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</si>
  <si>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</si>
  <si>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</si>
  <si>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</si>
  <si>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</si>
  <si>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</si>
  <si>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</si>
  <si>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</si>
  <si>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</si>
  <si>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</si>
  <si>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</si>
  <si>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</si>
  <si>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</si>
  <si>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</si>
  <si>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</si>
  <si>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</si>
  <si>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</si>
  <si>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</si>
  <si>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</si>
  <si>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</si>
  <si>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</si>
  <si>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</si>
  <si>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</si>
  <si>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</si>
  <si>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</si>
  <si>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</si>
  <si>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</si>
  <si>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</si>
  <si>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</si>
  <si>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</si>
  <si>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</si>
  <si>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</si>
  <si>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</si>
  <si>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</si>
  <si>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</si>
  <si>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</si>
  <si>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</si>
  <si>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</si>
  <si>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</si>
  <si>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</si>
  <si>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</si>
  <si>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</si>
  <si>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</si>
  <si>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</si>
  <si>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</si>
  <si>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</si>
  <si>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</si>
  <si>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</si>
  <si>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</si>
  <si>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</si>
  <si>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</si>
  <si>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</si>
  <si>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</si>
  <si>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</si>
  <si>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</si>
  <si>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</si>
  <si>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</si>
  <si>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</si>
  <si>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</si>
  <si>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</si>
  <si>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</si>
  <si>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</si>
  <si>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</si>
  <si>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</si>
  <si>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</si>
  <si>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</si>
  <si>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</si>
  <si>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</si>
  <si>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</si>
  <si>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</si>
  <si>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</si>
  <si>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</si>
  <si>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</si>
  <si>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</si>
  <si>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</si>
  <si>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</si>
  <si>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</si>
  <si>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</si>
  <si>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</si>
  <si>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</si>
  <si>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</si>
  <si>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</si>
  <si>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</si>
  <si>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</si>
  <si>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</si>
  <si>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</si>
  <si>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</si>
  <si>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</si>
  <si>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</si>
  <si>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</si>
  <si>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</si>
  <si>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</si>
  <si>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</si>
  <si>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</si>
  <si>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</si>
  <si>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</si>
  <si>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</si>
  <si>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</si>
  <si>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</si>
  <si>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</si>
  <si>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</si>
  <si>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</si>
  <si>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</si>
  <si>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</si>
  <si>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</si>
  <si>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</si>
  <si>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</si>
  <si>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</si>
  <si>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</si>
  <si>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</si>
  <si>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</si>
  <si>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</si>
  <si>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</si>
  <si>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</si>
  <si>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</si>
  <si>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</si>
  <si>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</si>
  <si>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</si>
  <si>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</si>
  <si>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</si>
  <si>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</si>
  <si>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</si>
  <si>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</si>
  <si>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</si>
  <si>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</si>
  <si>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</si>
  <si>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</si>
  <si>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</si>
  <si>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</si>
  <si>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</si>
  <si>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</si>
  <si>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</si>
  <si>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</si>
  <si>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</si>
  <si>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</si>
  <si>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</si>
  <si>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</si>
  <si>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</si>
  <si>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</si>
  <si>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</si>
  <si>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</si>
  <si>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</si>
  <si>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</si>
  <si>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</si>
  <si>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</si>
  <si>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</si>
  <si>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</si>
  <si>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</si>
  <si>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</si>
  <si>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</si>
  <si>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</si>
  <si>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</si>
  <si>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</si>
  <si>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</si>
  <si>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</si>
  <si>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</si>
  <si>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</si>
  <si>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</si>
  <si>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</si>
  <si>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</si>
  <si>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</si>
  <si>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</si>
  <si>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</si>
  <si>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</si>
  <si>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</si>
  <si>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</si>
  <si>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</si>
  <si>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</si>
  <si>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</si>
  <si>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</si>
  <si>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</si>
  <si>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</si>
  <si>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</si>
  <si>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</si>
  <si>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</si>
  <si>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</si>
  <si>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</si>
  <si>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</si>
  <si>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</si>
  <si>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</si>
  <si>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</si>
  <si>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</si>
  <si>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</si>
  <si>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</si>
  <si>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</si>
  <si>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</si>
  <si>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</si>
  <si>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</si>
  <si>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</si>
  <si>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</si>
  <si>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</si>
  <si>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</si>
  <si>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</si>
  <si>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</si>
  <si>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</si>
  <si>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</si>
  <si>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</si>
  <si>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</si>
  <si>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</si>
  <si>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</si>
  <si>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</si>
  <si>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</si>
  <si>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</si>
  <si>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</si>
  <si>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</si>
  <si>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</si>
  <si>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</si>
  <si>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</si>
  <si>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</si>
  <si>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</si>
  <si>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</si>
  <si>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</si>
  <si>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</si>
  <si>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</si>
  <si>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</si>
  <si>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</si>
  <si>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</si>
  <si>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</si>
  <si>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</si>
  <si>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</si>
  <si>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</si>
  <si>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</si>
  <si>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</si>
  <si>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</si>
  <si>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</si>
  <si>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</si>
  <si>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</si>
  <si>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</si>
  <si>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</si>
  <si>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</si>
  <si>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</si>
  <si>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</si>
  <si>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</si>
  <si>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</si>
  <si>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</si>
  <si>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</si>
  <si>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</si>
  <si>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</si>
  <si>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</si>
  <si>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</si>
  <si>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</si>
  <si>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</si>
  <si>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</si>
  <si>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</si>
  <si>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</si>
  <si>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</si>
  <si>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</si>
  <si>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</si>
  <si>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</si>
  <si>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</si>
  <si>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</si>
  <si>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</si>
  <si>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</si>
  <si>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</si>
  <si>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</si>
  <si>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</si>
  <si>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</si>
  <si>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</si>
  <si>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</si>
  <si>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</si>
  <si>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</si>
  <si>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</si>
  <si>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</si>
  <si>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</si>
  <si>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</si>
  <si>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</si>
  <si>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</si>
  <si>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</si>
  <si>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</si>
  <si>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</si>
  <si>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</si>
  <si>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</si>
  <si>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</si>
  <si>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</si>
  <si>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</si>
  <si>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</si>
  <si>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</si>
  <si>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</si>
  <si>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</si>
  <si>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</si>
  <si>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</si>
  <si>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</si>
  <si>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</si>
  <si>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</si>
  <si>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</si>
  <si>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</si>
  <si>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</si>
  <si>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</si>
  <si>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</si>
  <si>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</si>
  <si>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</si>
  <si>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</si>
  <si>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</si>
  <si>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</si>
  <si>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</si>
  <si>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</si>
  <si>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</si>
  <si>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</si>
  <si>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</si>
  <si>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</si>
  <si>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</si>
  <si>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</si>
  <si>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</si>
  <si>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</si>
  <si>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</si>
  <si>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</si>
  <si>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</si>
  <si>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</si>
  <si>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</si>
  <si>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</si>
  <si>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</si>
  <si>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</si>
  <si>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</si>
  <si>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</si>
  <si>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</si>
  <si>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</si>
  <si>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</si>
  <si>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</si>
  <si>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</si>
  <si>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</si>
  <si>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</si>
  <si>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</si>
  <si>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</si>
  <si>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</si>
  <si>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</si>
  <si>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</si>
  <si>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</si>
  <si>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</si>
  <si>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</si>
  <si>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</si>
  <si>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</si>
  <si>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</si>
  <si>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</si>
  <si>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</si>
  <si>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</si>
  <si>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</si>
  <si>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</si>
  <si>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</si>
  <si>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</si>
  <si>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</si>
  <si>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</si>
  <si>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</si>
  <si>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</si>
  <si>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</si>
  <si>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</si>
  <si>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</si>
  <si>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</si>
  <si>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</si>
  <si>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</si>
  <si>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</si>
  <si>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</si>
  <si>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</si>
  <si>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</si>
  <si>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</si>
  <si>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</si>
  <si>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</si>
  <si>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</si>
  <si>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</si>
  <si>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</si>
  <si>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</si>
  <si>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</si>
  <si>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</si>
  <si>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</si>
  <si>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</si>
  <si>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</si>
  <si>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</si>
  <si>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</si>
  <si>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</si>
  <si>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</si>
  <si>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</si>
  <si>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</si>
  <si>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</si>
  <si>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</si>
  <si>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</si>
  <si>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</si>
  <si>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</si>
  <si>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</si>
  <si>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</si>
  <si>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</si>
  <si>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</si>
  <si>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</si>
  <si>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</si>
  <si>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</si>
  <si>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</si>
  <si>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</si>
  <si>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</si>
  <si>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</si>
  <si>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</si>
  <si>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</si>
  <si>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</si>
  <si>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</si>
  <si>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</si>
  <si>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</si>
  <si>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</si>
  <si>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</si>
  <si>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</si>
  <si>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</si>
  <si>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</si>
  <si>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</si>
  <si>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</si>
  <si>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</si>
  <si>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</si>
  <si>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</si>
  <si>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</si>
  <si>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</si>
  <si>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</si>
  <si>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</si>
  <si>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</si>
  <si>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</si>
  <si>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</si>
  <si>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</si>
  <si>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</si>
  <si>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</si>
  <si>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</si>
  <si>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</si>
  <si>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</si>
  <si>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</si>
  <si>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</si>
  <si>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</si>
  <si>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</si>
  <si>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</si>
  <si>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</si>
  <si>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</si>
  <si>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</si>
  <si>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</si>
  <si>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</si>
  <si>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</si>
  <si>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</si>
  <si>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</si>
  <si>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</si>
  <si>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</si>
  <si>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</si>
  <si>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</si>
  <si>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</si>
  <si>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</si>
  <si>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</si>
  <si>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</si>
  <si>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</si>
  <si>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</si>
  <si>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</si>
  <si>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</si>
  <si>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</si>
  <si>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</si>
  <si>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</si>
  <si>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</si>
  <si>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</si>
  <si>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</si>
  <si>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</si>
  <si>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</si>
  <si>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</si>
  <si>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</si>
  <si>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</si>
  <si>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</si>
  <si>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</si>
  <si>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</si>
  <si>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</si>
  <si>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</si>
  <si>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</si>
  <si>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</si>
  <si>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</si>
  <si>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</si>
  <si>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</si>
  <si>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</si>
  <si>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</si>
  <si>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</si>
  <si>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</si>
  <si>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</si>
  <si>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</si>
  <si>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</si>
  <si>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</si>
  <si>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</si>
  <si>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</si>
  <si>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</si>
  <si>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</si>
  <si>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</si>
  <si>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</si>
  <si>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</si>
  <si>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</si>
  <si>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</si>
  <si>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</si>
  <si>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</si>
  <si>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</si>
  <si>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</si>
  <si>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</si>
  <si>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</si>
  <si>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</si>
  <si>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</si>
  <si>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</si>
  <si>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</si>
  <si>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</si>
  <si>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</si>
  <si>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</si>
  <si>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</si>
  <si>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</si>
  <si>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</si>
  <si>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</si>
  <si>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</si>
  <si>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</si>
  <si>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</si>
  <si>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</si>
  <si>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</si>
  <si>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</si>
  <si>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</si>
  <si>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</si>
  <si>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</si>
  <si>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</si>
  <si>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</si>
  <si>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</si>
  <si>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</si>
  <si>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</si>
  <si>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</si>
  <si>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</si>
  <si>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</si>
  <si>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</si>
  <si>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</si>
  <si>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</si>
  <si>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</si>
  <si>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</si>
  <si>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</si>
  <si>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</si>
  <si>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</si>
  <si>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</si>
  <si>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</si>
  <si>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</si>
  <si>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</si>
  <si>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</si>
  <si>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</si>
  <si>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</si>
  <si>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</si>
  <si>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</si>
  <si>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</si>
  <si>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</si>
  <si>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</si>
  <si>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</si>
  <si>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</si>
  <si>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</si>
  <si>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</si>
  <si>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</si>
  <si>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</si>
  <si>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</si>
  <si>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</si>
  <si>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</si>
  <si>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</si>
  <si>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</si>
  <si>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</si>
  <si>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</si>
  <si>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</si>
  <si>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</si>
  <si>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</si>
  <si>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</si>
  <si>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</si>
  <si>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</si>
  <si>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</si>
  <si>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</si>
  <si>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</si>
  <si>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</si>
  <si>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</si>
  <si>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</si>
  <si>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</si>
  <si>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</si>
  <si>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</si>
  <si>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</si>
  <si>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</si>
  <si>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</si>
  <si>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</si>
  <si>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</si>
  <si>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</si>
  <si>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</si>
  <si>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</si>
  <si>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</si>
  <si>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</si>
  <si>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</si>
  <si>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</si>
  <si>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</si>
  <si>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</si>
  <si>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</si>
  <si>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</si>
  <si>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</si>
  <si>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</si>
  <si>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</si>
  <si>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</si>
  <si>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</si>
  <si>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</si>
  <si>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</si>
  <si>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</si>
  <si>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</si>
  <si>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</si>
  <si>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</si>
  <si>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</si>
  <si>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</si>
  <si>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</si>
  <si>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</si>
  <si>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</si>
  <si>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</si>
  <si>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</si>
  <si>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</si>
  <si>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</si>
  <si>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</si>
  <si>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</si>
  <si>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</si>
  <si>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</si>
  <si>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</si>
  <si>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</si>
  <si>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</si>
  <si>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</si>
  <si>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</si>
  <si>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</si>
  <si>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</si>
  <si>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</si>
  <si>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</si>
  <si>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</si>
  <si>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</si>
  <si>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</si>
  <si>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</si>
  <si>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</si>
  <si>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</si>
  <si>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</si>
  <si>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</si>
  <si>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</si>
  <si>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</si>
  <si>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</si>
  <si>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</si>
  <si>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</si>
  <si>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</si>
  <si>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</si>
  <si>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</si>
  <si>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</si>
  <si>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</si>
  <si>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</si>
  <si>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</si>
  <si>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</si>
  <si>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</si>
  <si>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</si>
  <si>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</si>
  <si>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</si>
  <si>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</si>
  <si>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</si>
  <si>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</si>
  <si>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</si>
  <si>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</si>
  <si>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</si>
  <si>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</si>
  <si>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</si>
  <si>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</si>
  <si>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</si>
  <si>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</si>
  <si>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</si>
  <si>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</si>
  <si>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</si>
  <si>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</si>
  <si>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</si>
  <si>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</si>
  <si>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</si>
  <si>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</si>
  <si>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</si>
  <si>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</si>
  <si>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</si>
  <si>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</si>
  <si>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</si>
  <si>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</si>
  <si>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</si>
  <si>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</si>
  <si>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</si>
  <si>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</si>
  <si>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</si>
  <si>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</si>
  <si>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</si>
  <si>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</si>
  <si>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</si>
  <si>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</si>
  <si>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</si>
  <si>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</si>
  <si>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</si>
  <si>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</si>
  <si>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</si>
  <si>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</si>
  <si>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</si>
  <si>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</si>
  <si>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</si>
  <si>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</si>
  <si>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</si>
  <si>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</si>
  <si>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</si>
  <si>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</si>
  <si>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</si>
  <si>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</si>
  <si>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</si>
  <si>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</si>
  <si>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</si>
  <si>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</si>
  <si>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</si>
  <si>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</si>
  <si>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</si>
  <si>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</si>
  <si>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</si>
  <si>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</si>
  <si>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</si>
  <si>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</si>
  <si>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</si>
  <si>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</si>
  <si>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</si>
  <si>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</si>
  <si>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</si>
  <si>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</si>
  <si>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</si>
  <si>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</si>
  <si>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</si>
  <si>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</si>
  <si>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</si>
  <si>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</si>
  <si>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</si>
  <si>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</si>
  <si>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</si>
  <si>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</si>
  <si>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</si>
  <si>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</si>
  <si>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</si>
  <si>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</si>
  <si>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</si>
  <si>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</si>
  <si>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</si>
  <si>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</si>
  <si>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</si>
  <si>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</si>
  <si>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</si>
  <si>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</si>
  <si>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</si>
  <si>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</si>
  <si>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</si>
  <si>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</si>
  <si>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</si>
  <si>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</si>
  <si>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</si>
  <si>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</si>
  <si>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</si>
  <si>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</si>
  <si>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</si>
  <si>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</si>
  <si>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</si>
  <si>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</si>
  <si>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</si>
  <si>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</si>
  <si>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</si>
  <si>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</si>
  <si>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</si>
  <si>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</si>
  <si>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</si>
  <si>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</si>
  <si>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</si>
  <si>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</si>
  <si>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</si>
  <si>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</si>
  <si>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</si>
  <si>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</si>
  <si>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</si>
  <si>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</si>
  <si>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</si>
  <si>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</si>
  <si>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</si>
  <si>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</si>
  <si>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</si>
  <si>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</si>
  <si>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</si>
  <si>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</si>
  <si>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</si>
  <si>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</si>
  <si>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</si>
  <si>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</si>
  <si>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</si>
  <si>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</si>
  <si>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</si>
  <si>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</si>
  <si>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</si>
  <si>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</si>
  <si>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</si>
  <si>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</si>
  <si>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</si>
  <si>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</si>
  <si>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</si>
  <si>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</si>
  <si>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</si>
  <si>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</si>
  <si>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</si>
  <si>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</si>
  <si>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</si>
  <si>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</si>
  <si>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</si>
  <si>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</si>
  <si>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</si>
  <si>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</si>
  <si>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</si>
  <si>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</si>
  <si>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</si>
  <si>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</si>
  <si>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</si>
  <si>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</si>
  <si>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</si>
  <si>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</si>
  <si>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</si>
  <si>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</si>
  <si>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</si>
  <si>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</si>
  <si>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</si>
  <si>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</si>
  <si>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</si>
  <si>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</si>
  <si>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</si>
  <si>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</si>
  <si>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</si>
  <si>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</si>
  <si>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</si>
  <si>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</si>
  <si>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</si>
  <si>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</si>
  <si>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</si>
  <si>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</si>
  <si>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</si>
  <si>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</si>
  <si>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</si>
  <si>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</si>
  <si>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</si>
  <si>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</si>
  <si>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</si>
  <si>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</si>
  <si>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</si>
  <si>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</si>
  <si>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</si>
  <si>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</si>
  <si>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</si>
  <si>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</si>
  <si>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</si>
  <si>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</si>
  <si>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</si>
  <si>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</si>
  <si>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</si>
  <si>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</si>
  <si>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</si>
  <si>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</si>
  <si>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</si>
  <si>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</si>
  <si>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</si>
  <si>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</si>
  <si>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</si>
  <si>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</si>
  <si>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</si>
  <si>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</si>
  <si>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</si>
  <si>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</si>
  <si>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</si>
  <si>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</si>
  <si>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</si>
  <si>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</si>
  <si>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</si>
  <si>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</si>
  <si>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</si>
  <si>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</si>
  <si>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</si>
  <si>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</si>
  <si>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</si>
  <si>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</si>
  <si>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</si>
  <si>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</si>
  <si>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</si>
  <si>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</si>
  <si>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</si>
  <si>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</si>
  <si>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</si>
  <si>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</si>
  <si>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</si>
  <si>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</si>
  <si>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</si>
  <si>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</si>
  <si>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</si>
  <si>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</si>
  <si>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</si>
  <si>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</si>
  <si>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</si>
  <si>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</si>
  <si>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</si>
  <si>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</si>
  <si>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</si>
  <si>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</si>
  <si>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</si>
  <si>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</si>
  <si>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</si>
  <si>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</si>
  <si>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</si>
  <si>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</si>
  <si>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</si>
  <si>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</si>
  <si>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</si>
  <si>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</si>
  <si>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</si>
  <si>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</si>
  <si>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</si>
  <si>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</si>
  <si>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</si>
  <si>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</si>
  <si>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</si>
  <si>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</si>
  <si>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</si>
  <si>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</si>
  <si>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</si>
  <si>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</si>
  <si>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</si>
  <si>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</si>
  <si>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</si>
  <si>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</si>
  <si>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</si>
  <si>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</si>
  <si>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</si>
  <si>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</si>
  <si>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</si>
  <si>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</si>
  <si>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</si>
  <si>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</si>
  <si>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</si>
  <si>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</si>
  <si>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</si>
  <si>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</si>
  <si>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</si>
  <si>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</si>
  <si>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</si>
  <si>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</si>
  <si>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</si>
  <si>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</si>
  <si>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</si>
  <si>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</si>
  <si>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</si>
  <si>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</si>
  <si>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</si>
  <si>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</si>
  <si>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</si>
  <si>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</si>
  <si>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</si>
  <si>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</si>
  <si>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</si>
  <si>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</si>
  <si>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</si>
  <si>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</si>
  <si>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</si>
  <si>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</si>
  <si>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</si>
  <si>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</si>
  <si>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</si>
  <si>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</si>
  <si>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</si>
  <si>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</si>
  <si>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</si>
  <si>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</si>
  <si>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</si>
  <si>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</si>
  <si>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</si>
  <si>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</si>
  <si>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</si>
  <si>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</si>
  <si>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</si>
  <si>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</si>
  <si>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</si>
  <si>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</si>
  <si>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</si>
  <si>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</si>
  <si>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</si>
  <si>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</si>
  <si>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</si>
  <si>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</si>
  <si>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</si>
  <si>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</si>
  <si>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</si>
  <si>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</si>
  <si>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</si>
  <si>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</si>
  <si>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</si>
  <si>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</si>
  <si>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</si>
  <si>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</si>
  <si>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</si>
  <si>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</si>
  <si>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</si>
  <si>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</si>
  <si>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</si>
  <si>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</si>
  <si>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</si>
  <si>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</si>
  <si>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</si>
  <si>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</si>
  <si>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</si>
  <si>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</si>
  <si>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</si>
  <si>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</si>
  <si>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</si>
  <si>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</si>
  <si>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</si>
  <si>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</si>
  <si>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</si>
  <si>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</si>
  <si>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</si>
  <si>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</si>
  <si>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</si>
  <si>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</si>
  <si>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</si>
  <si>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</si>
  <si>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</si>
  <si>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</si>
  <si>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</si>
  <si>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</si>
  <si>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</si>
  <si>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</si>
  <si>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</si>
  <si>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</si>
  <si>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</si>
  <si>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</si>
  <si>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</si>
  <si>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</si>
  <si>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</si>
  <si>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</si>
  <si>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</si>
  <si>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</si>
  <si>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</si>
  <si>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</si>
  <si>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</si>
  <si>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</si>
  <si>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</si>
  <si>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</si>
  <si>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</si>
  <si>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</si>
  <si>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</si>
  <si>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</si>
  <si>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</si>
  <si>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</si>
  <si>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</si>
  <si>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</si>
  <si>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</si>
  <si>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</si>
  <si>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</si>
  <si>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</si>
  <si>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</si>
  <si>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</si>
  <si>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</si>
  <si>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</si>
  <si>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</si>
  <si>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</si>
  <si>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</si>
  <si>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</si>
  <si>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</si>
  <si>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</si>
  <si>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</si>
  <si>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</si>
  <si>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</si>
  <si>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</si>
  <si>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</si>
  <si>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</si>
  <si>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</si>
  <si>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</si>
  <si>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</si>
  <si>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</si>
  <si>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</si>
  <si>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</si>
  <si>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</si>
  <si>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</si>
  <si>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</si>
  <si>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</si>
  <si>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</si>
  <si>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</si>
  <si>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</si>
  <si>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</si>
  <si>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</si>
  <si>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</si>
  <si>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</si>
  <si>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</si>
  <si>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</si>
  <si>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</si>
  <si>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</si>
  <si>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</si>
  <si>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</si>
  <si>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</si>
  <si>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</si>
  <si>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</si>
  <si>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</si>
  <si>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</si>
  <si>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</si>
  <si>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</si>
  <si>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</si>
  <si>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</si>
  <si>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</si>
  <si>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</si>
  <si>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</si>
  <si>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</si>
  <si>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</si>
  <si>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</si>
  <si>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</si>
  <si>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</si>
  <si>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</si>
  <si>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</si>
  <si>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</si>
  <si>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</si>
  <si>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</si>
  <si>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</si>
  <si>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</si>
  <si>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</si>
  <si>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</si>
  <si>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</si>
  <si>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</si>
  <si>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</si>
  <si>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</si>
  <si>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</si>
  <si>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</si>
  <si>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</si>
  <si>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</si>
  <si>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</si>
  <si>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</si>
  <si>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</si>
  <si>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</si>
  <si>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</si>
  <si>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</si>
  <si>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</si>
  <si>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</si>
  <si>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</si>
  <si>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</si>
  <si>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</si>
  <si>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</si>
  <si>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</si>
  <si>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</si>
  <si>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</si>
  <si>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</si>
  <si>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</si>
  <si>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</si>
  <si>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</si>
  <si>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</si>
  <si>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</si>
  <si>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</si>
  <si>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</si>
  <si>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</si>
  <si>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</si>
  <si>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</si>
  <si>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</si>
  <si>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</si>
  <si>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</si>
  <si>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</si>
  <si>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</si>
  <si>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</si>
  <si>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</si>
  <si>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</si>
  <si>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</si>
  <si>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</si>
  <si>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</si>
  <si>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</si>
  <si>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</si>
  <si>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</si>
  <si>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</si>
  <si>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</si>
  <si>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</si>
  <si>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</si>
  <si>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</si>
  <si>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</si>
  <si>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</si>
  <si>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</si>
  <si>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</si>
  <si>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</si>
  <si>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</si>
  <si>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</si>
  <si>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</si>
  <si>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</si>
  <si>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</si>
  <si>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</si>
  <si>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</si>
  <si>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</si>
  <si>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</si>
  <si>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</si>
  <si>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</si>
  <si>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</si>
  <si>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</si>
  <si>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</si>
  <si>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</si>
  <si>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</si>
  <si>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</si>
  <si>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</si>
  <si>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</si>
  <si>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</si>
  <si>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</si>
  <si>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</si>
  <si>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</si>
  <si>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</si>
  <si>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</si>
  <si>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</si>
  <si>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</si>
  <si>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</si>
  <si>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</si>
  <si>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</si>
  <si>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</si>
  <si>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</si>
  <si>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</si>
  <si>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</si>
  <si>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</si>
  <si>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</si>
  <si>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</si>
  <si>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</si>
  <si>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</si>
  <si>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</si>
  <si>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</si>
  <si>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</si>
  <si>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</si>
  <si>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</si>
  <si>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</si>
  <si>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</si>
  <si>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</si>
  <si>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</si>
  <si>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</si>
  <si>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</si>
  <si>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</si>
  <si>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</si>
  <si>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</si>
  <si>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</si>
  <si>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</si>
  <si>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</si>
  <si>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</si>
  <si>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</si>
  <si>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</si>
  <si>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</si>
  <si>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</si>
  <si>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</si>
  <si>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</si>
  <si>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</si>
  <si>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</si>
  <si>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</si>
  <si>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</si>
  <si>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</si>
  <si>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</si>
  <si>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</si>
  <si>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</si>
  <si>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</si>
  <si>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</si>
  <si>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</si>
  <si>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</si>
  <si>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</si>
  <si>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</si>
  <si>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</si>
  <si>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</si>
  <si>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</si>
  <si>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</si>
  <si>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</si>
  <si>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</si>
  <si>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</si>
  <si>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</si>
  <si>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</si>
  <si>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</si>
  <si>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</si>
  <si>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</si>
  <si>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</si>
  <si>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</si>
  <si>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</si>
  <si>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</si>
  <si>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</si>
  <si>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</si>
  <si>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</si>
  <si>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</si>
  <si>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</si>
  <si>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</si>
  <si>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</si>
  <si>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</si>
  <si>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</si>
  <si>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</si>
  <si>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</si>
  <si>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</si>
  <si>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</si>
  <si>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</si>
  <si>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</si>
  <si>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</si>
  <si>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</si>
  <si>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</si>
  <si>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</si>
  <si>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</si>
  <si>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</si>
  <si>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</si>
  <si>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</si>
  <si>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</si>
  <si>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</si>
  <si>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</si>
  <si>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</si>
  <si>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</si>
  <si>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</si>
  <si>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</si>
  <si>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</si>
  <si>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</si>
  <si>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</si>
  <si>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</si>
  <si>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</si>
  <si>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</si>
  <si>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</si>
  <si>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</si>
  <si>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</si>
  <si>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</si>
  <si>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</si>
  <si>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</si>
  <si>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</si>
  <si>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</si>
  <si>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</si>
  <si>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</si>
  <si>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</si>
  <si>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</si>
  <si>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</si>
  <si>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</si>
  <si>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</si>
  <si>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</si>
  <si>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</si>
  <si>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</si>
  <si>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</si>
  <si>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</si>
  <si>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</si>
  <si>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</si>
  <si>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</si>
  <si>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</si>
  <si>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</si>
  <si>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</si>
  <si>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</si>
  <si>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</si>
  <si>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</si>
  <si>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</si>
  <si>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</si>
  <si>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</si>
  <si>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</si>
  <si>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</si>
  <si>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</si>
  <si>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</si>
  <si>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</si>
  <si>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</si>
  <si>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</si>
  <si>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</si>
  <si>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</si>
  <si>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</si>
  <si>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</si>
  <si>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</si>
  <si>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</si>
  <si>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</si>
  <si>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</si>
  <si>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</si>
  <si>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</si>
  <si>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</si>
  <si>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</si>
  <si>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</si>
  <si>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</si>
  <si>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</si>
  <si>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</si>
  <si>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</si>
  <si>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</si>
  <si>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</si>
  <si>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</si>
  <si>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</si>
  <si>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</si>
  <si>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</si>
  <si>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</si>
  <si>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</si>
  <si>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</si>
  <si>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</si>
  <si>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</si>
  <si>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</si>
  <si>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</si>
  <si>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</si>
  <si>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</si>
  <si>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</si>
  <si>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</si>
  <si>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</si>
  <si>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</si>
  <si>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</si>
  <si>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</si>
  <si>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</si>
  <si>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</si>
  <si>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</si>
  <si>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</si>
  <si>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</si>
  <si>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</si>
  <si>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</si>
  <si>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</si>
  <si>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</si>
  <si>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</si>
  <si>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</si>
  <si>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</si>
  <si>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</si>
  <si>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</si>
  <si>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</si>
  <si>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</si>
  <si>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</si>
  <si>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</si>
  <si>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</si>
  <si>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</si>
  <si>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</si>
  <si>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</si>
  <si>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</si>
  <si>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</si>
  <si>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</si>
  <si>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</si>
  <si>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</si>
  <si>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</si>
  <si>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</si>
  <si>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</si>
  <si>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</si>
  <si>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</si>
  <si>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</si>
  <si>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</si>
  <si>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</si>
  <si>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</si>
  <si>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</si>
  <si>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</si>
  <si>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</si>
  <si>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</si>
  <si>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</si>
  <si>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</si>
  <si>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</si>
  <si>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</si>
  <si>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</si>
  <si>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</si>
  <si>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</si>
  <si>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</si>
  <si>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</si>
  <si>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</si>
  <si>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</si>
  <si>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</si>
  <si>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</si>
  <si>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</si>
  <si>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</si>
  <si>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</si>
  <si>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</si>
  <si>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</si>
  <si>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</si>
  <si>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</si>
  <si>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</si>
  <si>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</si>
  <si>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</si>
  <si>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</si>
  <si>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</si>
  <si>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</si>
  <si>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</si>
  <si>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</si>
  <si>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</si>
  <si>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</si>
  <si>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</si>
  <si>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</si>
  <si>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</si>
  <si>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</si>
  <si>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</si>
  <si>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</si>
  <si>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</si>
  <si>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</si>
  <si>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</si>
  <si>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</si>
  <si>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</si>
  <si>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</si>
  <si>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</si>
  <si>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</si>
  <si>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</si>
  <si>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</si>
  <si>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</si>
  <si>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</si>
  <si>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</si>
  <si>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</si>
  <si>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</si>
  <si>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</si>
  <si>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</si>
  <si>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</si>
  <si>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</si>
  <si>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</si>
  <si>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</si>
  <si>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</si>
  <si>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</si>
  <si>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</si>
  <si>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</si>
  <si>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</si>
  <si>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</si>
  <si>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</si>
  <si>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</si>
  <si>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</si>
  <si>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</si>
  <si>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</si>
  <si>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</si>
  <si>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</si>
  <si>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</si>
  <si>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</si>
  <si>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</si>
  <si>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</si>
  <si>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</si>
  <si>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</si>
  <si>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</si>
  <si>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</si>
  <si>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</si>
  <si>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</si>
  <si>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</si>
  <si>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</si>
  <si>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</si>
  <si>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</si>
  <si>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</si>
  <si>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</si>
  <si>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</si>
  <si>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</si>
  <si>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</si>
  <si>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</si>
  <si>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</si>
  <si>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</si>
  <si>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</si>
  <si>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</si>
  <si>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</si>
  <si>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</si>
  <si>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</si>
  <si>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</si>
  <si>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</si>
  <si>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</si>
  <si>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</si>
  <si>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</si>
  <si>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</si>
  <si>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</si>
  <si>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</si>
  <si>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</si>
  <si>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</si>
  <si>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</si>
  <si>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</si>
  <si>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</si>
  <si>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</si>
  <si>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</si>
  <si>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</si>
  <si>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</si>
  <si>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</si>
  <si>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</si>
  <si>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</si>
  <si>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</si>
  <si>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</si>
  <si>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</si>
  <si>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</si>
  <si>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</si>
  <si>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</si>
  <si>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</si>
  <si>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</si>
  <si>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</si>
  <si>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</si>
  <si>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</si>
  <si>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</si>
  <si>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</si>
  <si>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</si>
  <si>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</si>
  <si>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</si>
  <si>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</si>
  <si>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</si>
  <si>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</si>
  <si>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</si>
  <si>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</si>
  <si>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</si>
  <si>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</si>
  <si>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</si>
  <si>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</si>
  <si>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</si>
  <si>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</si>
  <si>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</si>
  <si>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</si>
  <si>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</si>
  <si>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</si>
  <si>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</si>
  <si>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</si>
  <si>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</si>
  <si>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</si>
  <si>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</si>
  <si>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</si>
  <si>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</si>
  <si>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</si>
  <si>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</si>
  <si>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</si>
  <si>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</si>
  <si>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</si>
  <si>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</si>
  <si>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</si>
  <si>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</si>
  <si>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</si>
  <si>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</si>
  <si>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</si>
  <si>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</si>
  <si>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</si>
  <si>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</si>
  <si>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</si>
  <si>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</si>
  <si>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</si>
  <si>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</si>
  <si>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</si>
  <si>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</si>
  <si>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</si>
  <si>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</si>
  <si>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</si>
  <si>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</si>
  <si>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</si>
  <si>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</si>
  <si>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</si>
  <si>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</si>
  <si>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</si>
  <si>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</si>
  <si>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</si>
  <si>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</si>
  <si>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</si>
  <si>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</si>
  <si>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</si>
  <si>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</si>
  <si>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</si>
  <si>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</si>
  <si>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</si>
  <si>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</si>
  <si>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</si>
  <si>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</si>
  <si>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</si>
  <si>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</si>
  <si>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</si>
  <si>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</si>
  <si>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</si>
  <si>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</si>
  <si>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</si>
  <si>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</si>
  <si>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</si>
  <si>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</si>
  <si>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</si>
  <si>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</si>
  <si>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</si>
  <si>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</si>
  <si>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</si>
  <si>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</si>
  <si>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</si>
  <si>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</si>
  <si>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</si>
  <si>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</si>
  <si>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</si>
  <si>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</si>
  <si>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</si>
  <si>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</si>
  <si>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</si>
  <si>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</si>
  <si>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</si>
  <si>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</si>
  <si>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</si>
  <si>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</si>
  <si>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</si>
  <si>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</si>
  <si>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</si>
  <si>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</si>
  <si>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</si>
  <si>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</si>
  <si>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</si>
  <si>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</si>
  <si>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</si>
  <si>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</si>
  <si>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</si>
  <si>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</si>
  <si>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</si>
  <si>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</si>
  <si>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</si>
  <si>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</si>
  <si>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</si>
  <si>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</si>
  <si>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</si>
  <si>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</si>
  <si>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</si>
  <si>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</si>
  <si>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</si>
  <si>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</si>
  <si>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</si>
  <si>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</si>
  <si>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</si>
  <si>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</si>
  <si>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</si>
  <si>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</si>
  <si>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</si>
  <si>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</si>
  <si>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</si>
  <si>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</si>
  <si>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</si>
  <si>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</si>
  <si>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</si>
  <si>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</si>
  <si>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</si>
  <si>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</si>
  <si>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</si>
  <si>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</si>
  <si>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</si>
  <si>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</si>
  <si>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</si>
  <si>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</si>
  <si>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</si>
  <si>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</si>
  <si>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</si>
  <si>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</si>
  <si>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</si>
  <si>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</si>
  <si>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</si>
  <si>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</si>
  <si>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</si>
  <si>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</si>
  <si>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</si>
  <si>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</si>
  <si>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</si>
  <si>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</si>
  <si>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</si>
  <si>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</si>
  <si>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</si>
  <si>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</si>
  <si>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</si>
  <si>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</si>
  <si>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</si>
  <si>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</si>
  <si>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</si>
  <si>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</si>
  <si>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</si>
  <si>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</si>
  <si>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</si>
  <si>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</si>
  <si>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</si>
  <si>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</si>
  <si>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</si>
  <si>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</si>
  <si>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</si>
  <si>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</si>
  <si>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</si>
  <si>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</si>
  <si>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</si>
  <si>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</si>
  <si>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</si>
  <si>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</si>
  <si>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</si>
  <si>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</si>
  <si>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</si>
  <si>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</si>
  <si>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</si>
  <si>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</si>
  <si>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</si>
  <si>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</si>
  <si>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</si>
  <si>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</si>
  <si>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</si>
  <si>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</si>
  <si>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</si>
  <si>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</si>
  <si>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</si>
  <si>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</si>
  <si>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</si>
  <si>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</si>
  <si>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</si>
  <si>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</si>
  <si>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</si>
  <si>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</si>
  <si>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</si>
  <si>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</si>
  <si>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</si>
  <si>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</si>
  <si>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</si>
  <si>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</si>
  <si>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</si>
  <si>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</si>
  <si>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</si>
  <si>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</si>
  <si>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</si>
  <si>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</si>
  <si>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</si>
  <si>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</si>
  <si>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</si>
  <si>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</si>
  <si>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</si>
  <si>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</si>
  <si>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</si>
  <si>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</si>
  <si>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</si>
  <si>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</si>
  <si>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</si>
  <si>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</si>
  <si>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</si>
  <si>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</si>
  <si>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</si>
  <si>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</si>
  <si>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</si>
  <si>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</si>
  <si>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</si>
  <si>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</si>
  <si>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</si>
  <si>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</si>
  <si>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</si>
  <si>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</si>
  <si>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</si>
  <si>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</si>
  <si>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</si>
  <si>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</si>
  <si>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</si>
  <si>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</si>
  <si>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</si>
  <si>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</si>
  <si>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</si>
  <si>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</si>
  <si>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</si>
  <si>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</si>
  <si>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</si>
  <si>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</si>
  <si>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</si>
  <si>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</si>
  <si>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</si>
  <si>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</si>
  <si>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</si>
  <si>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</si>
  <si>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</si>
  <si>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</si>
  <si>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</si>
  <si>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</si>
  <si>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</si>
  <si>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</si>
  <si>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</si>
  <si>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</si>
  <si>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</si>
  <si>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</si>
  <si>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</si>
  <si>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</si>
  <si>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</si>
  <si>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</si>
  <si>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</si>
  <si>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</si>
  <si>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</si>
  <si>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</si>
  <si>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</si>
  <si>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</si>
  <si>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</si>
  <si>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</si>
  <si>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</si>
  <si>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</si>
  <si>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</si>
  <si>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</si>
  <si>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</si>
  <si>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</si>
  <si>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</si>
  <si>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</si>
  <si>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</si>
  <si>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</si>
  <si>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</si>
  <si>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</si>
  <si>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</si>
  <si>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</si>
  <si>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</si>
  <si>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</si>
  <si>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</si>
  <si>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</si>
  <si>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</si>
  <si>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</si>
  <si>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</si>
  <si>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</si>
  <si>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</si>
  <si>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</si>
  <si>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</si>
  <si>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</si>
  <si>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</si>
  <si>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</si>
  <si>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</si>
  <si>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</si>
  <si>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</si>
  <si>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</si>
  <si>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</si>
  <si>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</si>
  <si>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</si>
  <si>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</si>
  <si>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</si>
  <si>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</si>
  <si>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</si>
  <si>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</si>
  <si>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</si>
  <si>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</si>
  <si>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</si>
  <si>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</si>
  <si>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</si>
  <si>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</si>
  <si>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</si>
  <si>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</si>
  <si>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</si>
  <si>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</si>
  <si>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</si>
  <si>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</si>
  <si>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</si>
  <si>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</si>
  <si>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</si>
  <si>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</si>
  <si>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</si>
  <si>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</si>
  <si>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</si>
  <si>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</si>
  <si>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</si>
  <si>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</si>
  <si>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</si>
  <si>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</si>
  <si>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</si>
  <si>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</si>
  <si>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</si>
  <si>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</si>
  <si>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</si>
  <si>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</si>
  <si>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</si>
  <si>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</si>
  <si>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</si>
  <si>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</si>
  <si>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</si>
  <si>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</si>
  <si>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</si>
  <si>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</si>
  <si>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</si>
  <si>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</si>
  <si>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</si>
  <si>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</si>
  <si>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</si>
  <si>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</si>
  <si>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</si>
  <si>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</si>
  <si>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</si>
  <si>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</si>
  <si>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</si>
  <si>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</si>
  <si>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</si>
  <si>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</si>
  <si>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</si>
  <si>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</si>
  <si>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</si>
  <si>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</si>
  <si>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</si>
  <si>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</si>
  <si>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</si>
  <si>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</si>
  <si>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</si>
  <si>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</si>
  <si>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</si>
  <si>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</si>
  <si>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</si>
  <si>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</si>
  <si>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</si>
  <si>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</si>
  <si>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</si>
  <si>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</si>
  <si>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</si>
  <si>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</si>
  <si>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</si>
  <si>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</si>
  <si>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</si>
  <si>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</si>
  <si>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</si>
  <si>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</si>
  <si>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</si>
  <si>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</si>
  <si>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</si>
  <si>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</si>
  <si>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</si>
  <si>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</si>
  <si>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</si>
  <si>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</si>
  <si>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</si>
  <si>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</si>
  <si>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</si>
  <si>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</si>
  <si>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</si>
  <si>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</si>
  <si>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</si>
  <si>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</si>
  <si>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</si>
  <si>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</si>
  <si>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</si>
  <si>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</si>
  <si>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</si>
  <si>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</si>
  <si>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</si>
  <si>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</si>
  <si>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</si>
  <si>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</si>
  <si>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</si>
  <si>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</si>
  <si>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</si>
  <si>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</si>
  <si>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</si>
  <si>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</si>
  <si>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</si>
  <si>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</si>
  <si>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</si>
  <si>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</si>
  <si>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</si>
  <si>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</si>
  <si>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</si>
  <si>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</si>
  <si>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</si>
  <si>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</si>
  <si>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</si>
  <si>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</si>
  <si>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</si>
  <si>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</si>
  <si>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</si>
  <si>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</si>
  <si>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</si>
  <si>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</si>
  <si>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</si>
  <si>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</si>
  <si>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</si>
  <si>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</si>
  <si>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</si>
  <si>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</si>
  <si>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</si>
  <si>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</si>
  <si>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</si>
  <si>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</si>
  <si>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</si>
  <si>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</si>
  <si>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</si>
  <si>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</si>
  <si>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</si>
  <si>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</si>
  <si>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</si>
  <si>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</si>
  <si>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</si>
  <si>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</si>
  <si>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</si>
  <si>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</si>
  <si>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</si>
  <si>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</si>
  <si>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</si>
  <si>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</si>
  <si>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</si>
  <si>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</si>
  <si>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</si>
  <si>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</si>
  <si>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</si>
  <si>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</si>
  <si>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</si>
  <si>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</si>
  <si>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</si>
  <si>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</si>
  <si>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</si>
  <si>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</si>
  <si>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</si>
  <si>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</si>
  <si>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</si>
  <si>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</si>
  <si>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</si>
  <si>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</si>
  <si>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</si>
  <si>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</si>
  <si>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</si>
  <si>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</si>
  <si>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</si>
  <si>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</si>
  <si>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</si>
  <si>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</si>
  <si>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</si>
  <si>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</si>
  <si>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</si>
  <si>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</si>
  <si>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</si>
  <si>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</si>
  <si>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</si>
  <si>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</si>
  <si>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</si>
  <si>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</si>
  <si>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</si>
  <si>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</si>
  <si>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</si>
  <si>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</si>
  <si>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</si>
  <si>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</si>
  <si>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</si>
  <si>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</si>
  <si>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</si>
  <si>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</si>
  <si>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</si>
  <si>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</si>
  <si>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</si>
  <si>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</si>
  <si>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</si>
  <si>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</si>
  <si>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</si>
  <si>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</si>
  <si>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</si>
  <si>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</si>
  <si>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</si>
  <si>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</si>
  <si>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</si>
  <si>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</si>
  <si>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</si>
  <si>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</si>
  <si>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</si>
  <si>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</si>
  <si>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</si>
  <si>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</si>
  <si>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</si>
  <si>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</si>
  <si>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</si>
  <si>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</si>
  <si>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</si>
  <si>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</si>
  <si>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</si>
  <si>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</si>
  <si>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</si>
  <si>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</si>
  <si>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</si>
  <si>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</si>
  <si>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</si>
  <si>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</si>
  <si>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</si>
  <si>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</si>
  <si>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</si>
  <si>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</si>
  <si>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</si>
  <si>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</si>
  <si>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</si>
  <si>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</si>
  <si>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</si>
  <si>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</si>
  <si>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</si>
  <si>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</si>
  <si>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</si>
  <si>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</si>
  <si>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</si>
  <si>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</si>
  <si>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</si>
  <si>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</si>
  <si>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</si>
  <si>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</si>
  <si>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</si>
  <si>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</si>
  <si>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</si>
  <si>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</si>
  <si>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</si>
  <si>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</si>
  <si>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</si>
  <si>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</si>
  <si>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</si>
  <si>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</si>
  <si>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</si>
  <si>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</si>
  <si>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</si>
  <si>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</si>
  <si>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</si>
  <si>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</si>
  <si>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</si>
  <si>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</si>
  <si>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</si>
  <si>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</si>
  <si>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</si>
  <si>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</si>
  <si>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</si>
  <si>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</si>
  <si>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</si>
  <si>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</si>
  <si>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</si>
  <si>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</si>
  <si>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</si>
  <si>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</si>
  <si>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</si>
  <si>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</si>
  <si>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</si>
  <si>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</si>
  <si>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</si>
  <si>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</si>
  <si>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</si>
  <si>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</si>
  <si>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</si>
  <si>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</si>
  <si>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</si>
  <si>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</si>
  <si>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</si>
  <si>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</si>
  <si>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</si>
  <si>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</si>
  <si>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</si>
  <si>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</si>
  <si>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</si>
  <si>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</si>
  <si>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</si>
  <si>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</si>
  <si>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</si>
  <si>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</si>
  <si>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</si>
  <si>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</si>
  <si>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</si>
  <si>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</si>
  <si>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</si>
  <si>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</si>
  <si>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</si>
  <si>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</si>
  <si>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</si>
  <si>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</si>
  <si>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</si>
  <si>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</si>
  <si>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</si>
  <si>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</si>
  <si>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</si>
  <si>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</si>
  <si>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</si>
  <si>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</si>
  <si>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</si>
  <si>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</si>
  <si>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</si>
  <si>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</si>
  <si>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</si>
  <si>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</si>
  <si>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</si>
  <si>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</si>
  <si>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</si>
  <si>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</si>
  <si>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</si>
  <si>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</si>
  <si>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</si>
  <si>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</si>
  <si>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</si>
  <si>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</si>
  <si>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</si>
  <si>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</si>
  <si>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</si>
  <si>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</si>
  <si>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</si>
  <si>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</si>
  <si>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</si>
  <si>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</si>
  <si>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</si>
  <si>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</si>
  <si>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</si>
  <si>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</si>
  <si>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</si>
  <si>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</si>
  <si>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</si>
  <si>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</si>
  <si>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</si>
  <si>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</si>
  <si>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</si>
  <si>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</si>
  <si>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</si>
  <si>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</si>
  <si>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</si>
  <si>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</si>
  <si>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</si>
  <si>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</si>
  <si>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</si>
  <si>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</si>
  <si>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</si>
  <si>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</si>
  <si>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</si>
  <si>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</si>
  <si>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</si>
  <si>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</si>
  <si>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</si>
  <si>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</si>
  <si>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</si>
  <si>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</si>
  <si>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</si>
  <si>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</si>
  <si>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</si>
  <si>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</si>
  <si>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</si>
  <si>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</si>
  <si>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</si>
  <si>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</si>
  <si>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</si>
  <si>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</si>
  <si>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</si>
  <si>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</si>
  <si>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</si>
  <si>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</si>
  <si>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</si>
  <si>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</si>
  <si>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</si>
  <si>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</si>
  <si>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</si>
  <si>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</si>
  <si>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</si>
  <si>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</si>
  <si>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</si>
  <si>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</si>
  <si>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</si>
  <si>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</si>
  <si>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</si>
  <si>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</si>
  <si>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</si>
  <si>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</si>
  <si>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</si>
  <si>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</si>
  <si>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</si>
  <si>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</si>
  <si>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</si>
  <si>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</si>
  <si>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</si>
  <si>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</si>
  <si>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</si>
  <si>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</si>
  <si>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</si>
  <si>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</si>
  <si>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</si>
  <si>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</si>
  <si>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</si>
  <si>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</si>
  <si>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</si>
  <si>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</si>
  <si>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</si>
  <si>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</si>
  <si>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</si>
  <si>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</si>
  <si>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</si>
  <si>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</si>
  <si>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</si>
  <si>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</si>
  <si>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</si>
  <si>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</si>
  <si>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</si>
  <si>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</si>
  <si>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</si>
  <si>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</si>
  <si>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</si>
  <si>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</si>
  <si>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</si>
  <si>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</si>
  <si>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</si>
  <si>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</si>
  <si>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</si>
  <si>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</si>
  <si>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</si>
  <si>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</si>
  <si>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</si>
  <si>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</si>
  <si>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</si>
  <si>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</si>
  <si>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</si>
  <si>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</si>
  <si>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</si>
  <si>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</si>
  <si>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</si>
  <si>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</si>
  <si>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</si>
  <si>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</si>
  <si>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</si>
  <si>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</si>
  <si>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</si>
  <si>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</si>
  <si>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</si>
  <si>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</si>
  <si>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</si>
  <si>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</si>
  <si>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</si>
  <si>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</si>
  <si>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</si>
  <si>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</si>
  <si>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</si>
  <si>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</si>
  <si>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</si>
  <si>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</si>
  <si>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</si>
  <si>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</si>
  <si>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</si>
  <si>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</si>
  <si>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</si>
  <si>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</si>
  <si>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</si>
  <si>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</si>
  <si>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</si>
  <si>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</si>
  <si>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</si>
  <si>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</si>
  <si>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</si>
  <si>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</si>
  <si>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</si>
  <si>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</si>
  <si>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</si>
  <si>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</si>
  <si>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</si>
  <si>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</si>
  <si>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</si>
  <si>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</si>
  <si>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</si>
  <si>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</si>
  <si>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</si>
  <si>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</si>
  <si>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</si>
  <si>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</si>
  <si>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</si>
  <si>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</si>
  <si>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</si>
  <si>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</si>
  <si>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</si>
  <si>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</si>
  <si>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</si>
  <si>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</si>
  <si>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</si>
  <si>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</si>
  <si>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</si>
  <si>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</si>
  <si>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</si>
  <si>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</si>
  <si>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</si>
  <si>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</si>
  <si>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</si>
  <si>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</si>
  <si>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</si>
  <si>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</si>
  <si>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</si>
  <si>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</si>
  <si>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</si>
  <si>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</si>
  <si>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</si>
  <si>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</si>
  <si>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</si>
  <si>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</si>
  <si>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</si>
  <si>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</si>
  <si>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</si>
  <si>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</si>
  <si>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</si>
  <si>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</si>
  <si>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</si>
  <si>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</si>
  <si>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</si>
  <si>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</si>
  <si>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</si>
  <si>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</si>
  <si>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</si>
  <si>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</si>
  <si>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</si>
  <si>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</si>
  <si>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</si>
  <si>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</si>
  <si>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</si>
  <si>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</si>
  <si>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</si>
  <si>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</si>
  <si>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</si>
  <si>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</si>
  <si>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</si>
  <si>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</si>
  <si>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</si>
  <si>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</si>
  <si>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</si>
  <si>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</si>
  <si>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</si>
  <si>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</si>
  <si>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</si>
  <si>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</si>
  <si>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</si>
  <si>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</si>
  <si>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</si>
  <si>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</si>
  <si>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</si>
  <si>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</si>
  <si>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</si>
  <si>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</si>
  <si>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</si>
  <si>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</si>
  <si>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</si>
  <si>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</si>
  <si>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</si>
  <si>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</si>
  <si>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</si>
  <si>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</si>
  <si>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</si>
  <si>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</si>
  <si>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</si>
  <si>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</si>
  <si>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</si>
  <si>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</si>
  <si>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</si>
  <si>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</si>
  <si>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</si>
  <si>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</si>
  <si>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</si>
  <si>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</si>
  <si>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</si>
  <si>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</si>
  <si>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</si>
  <si>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</si>
  <si>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</si>
  <si>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</si>
  <si>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</si>
  <si>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</si>
  <si>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</si>
  <si>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</si>
  <si>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</si>
  <si>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</si>
  <si>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</si>
  <si>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</si>
  <si>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</si>
  <si>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</si>
  <si>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</si>
  <si>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</si>
  <si>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</si>
  <si>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</si>
  <si>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</si>
  <si>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</si>
  <si>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</si>
  <si>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</si>
  <si>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</si>
  <si>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</si>
  <si>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</si>
  <si>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</si>
  <si>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</si>
  <si>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</si>
  <si>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</si>
  <si>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</si>
  <si>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</si>
  <si>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</si>
  <si>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</si>
  <si>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</si>
  <si>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</si>
  <si>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</si>
  <si>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</si>
  <si>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</si>
  <si>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</si>
  <si>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</si>
  <si>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</si>
  <si>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</si>
  <si>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</si>
  <si>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</si>
  <si>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</si>
  <si>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</si>
  <si>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</si>
  <si>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</si>
  <si>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</si>
  <si>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</si>
  <si>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</si>
  <si>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</si>
  <si>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</si>
  <si>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</si>
  <si>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</si>
  <si>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</si>
  <si>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</si>
  <si>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</si>
  <si>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</si>
  <si>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</si>
  <si>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</si>
  <si>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</si>
  <si>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</si>
  <si>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</si>
  <si>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</si>
  <si>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</si>
  <si>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</si>
  <si>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</si>
  <si>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</si>
  <si>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</si>
  <si>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</si>
  <si>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</si>
  <si>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</si>
  <si>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</si>
  <si>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</si>
  <si>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</si>
  <si>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</si>
  <si>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</si>
  <si>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</si>
  <si>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</si>
  <si>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</si>
  <si>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</si>
  <si>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</si>
  <si>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</si>
  <si>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</si>
  <si>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</si>
  <si>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</si>
  <si>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</si>
  <si>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</si>
  <si>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</si>
  <si>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</si>
  <si>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</si>
  <si>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</si>
  <si>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</si>
  <si>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</si>
  <si>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</si>
  <si>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</si>
  <si>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</si>
  <si>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</si>
  <si>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</si>
  <si>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</si>
  <si>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</si>
  <si>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</si>
  <si>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</si>
  <si>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</si>
  <si>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</si>
  <si>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</si>
  <si>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</si>
  <si>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</si>
  <si>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</si>
  <si>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</si>
  <si>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</si>
  <si>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</si>
  <si>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</si>
  <si>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</si>
  <si>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</si>
  <si>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</si>
  <si>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</si>
  <si>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</si>
  <si>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</si>
  <si>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</si>
  <si>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</si>
  <si>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</si>
  <si>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</si>
  <si>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</si>
  <si>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</si>
  <si>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</si>
  <si>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</si>
  <si>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</si>
  <si>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</si>
  <si>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</si>
  <si>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</si>
  <si>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</si>
  <si>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</si>
  <si>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</si>
  <si>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</si>
  <si>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</si>
  <si>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</si>
  <si>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</si>
  <si>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</si>
  <si>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</si>
  <si>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</si>
  <si>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</si>
  <si>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</si>
  <si>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</si>
  <si>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</si>
  <si>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</si>
  <si>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</si>
  <si>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</si>
  <si>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</si>
  <si>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</si>
  <si>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</si>
  <si>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</si>
  <si>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</si>
  <si>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</si>
  <si>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</si>
  <si>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</si>
  <si>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</si>
  <si>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</si>
  <si>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</si>
  <si>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</si>
  <si>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</si>
  <si>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</si>
  <si>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</si>
  <si>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</si>
  <si>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</si>
  <si>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</si>
  <si>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</si>
  <si>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</si>
  <si>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</si>
  <si>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</si>
  <si>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</si>
  <si>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</si>
  <si>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</si>
  <si>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</si>
  <si>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</si>
  <si>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</si>
  <si>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</si>
  <si>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</si>
  <si>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</si>
  <si>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</si>
  <si>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</si>
  <si>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</si>
  <si>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</si>
  <si>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</si>
  <si>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</si>
  <si>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</si>
  <si>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</si>
  <si>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</si>
  <si>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</si>
  <si>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</si>
  <si>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</si>
  <si>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</si>
  <si>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</si>
  <si>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</si>
  <si>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</si>
  <si>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</si>
  <si>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</si>
  <si>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</si>
  <si>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</si>
  <si>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</si>
  <si>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</si>
  <si>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</si>
  <si>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</si>
  <si>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</si>
  <si>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</si>
  <si>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</si>
  <si>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</si>
  <si>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</si>
  <si>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</si>
  <si>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</si>
  <si>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</si>
  <si>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</si>
  <si>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</si>
  <si>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</si>
  <si>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</si>
  <si>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</si>
  <si>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</si>
  <si>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</si>
  <si>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</si>
  <si>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</si>
  <si>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</si>
  <si>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</si>
  <si>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</si>
  <si>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</si>
  <si>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</si>
  <si>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</si>
  <si>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</si>
  <si>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</si>
  <si>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</si>
  <si>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</si>
  <si>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</si>
  <si>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</si>
  <si>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</si>
  <si>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</si>
  <si>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</si>
  <si>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</si>
  <si>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</si>
  <si>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</si>
  <si>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</si>
  <si>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</si>
  <si>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</si>
  <si>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</si>
  <si>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</si>
  <si>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</si>
  <si>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</si>
  <si>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</si>
  <si>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</si>
  <si>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</si>
  <si>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</si>
  <si>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</si>
  <si>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</si>
  <si>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</si>
  <si>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</si>
  <si>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</si>
  <si>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</si>
  <si>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</si>
  <si>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</si>
  <si>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</si>
  <si>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</si>
  <si>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</si>
  <si>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</si>
  <si>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</si>
  <si>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</si>
  <si>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</si>
  <si>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</si>
  <si>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</si>
  <si>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</si>
  <si>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</si>
  <si>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</si>
  <si>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</si>
  <si>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</si>
  <si>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</si>
  <si>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</si>
  <si>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</si>
  <si>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</si>
  <si>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</si>
  <si>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</si>
  <si>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</si>
  <si>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</si>
  <si>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</si>
  <si>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</si>
  <si>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</si>
  <si>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</si>
  <si>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</si>
  <si>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</si>
  <si>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</si>
  <si>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</si>
  <si>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</si>
  <si>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</si>
  <si>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</si>
  <si>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</si>
  <si>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</si>
  <si>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</si>
  <si>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</si>
  <si>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</si>
  <si>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</si>
  <si>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</si>
  <si>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</si>
  <si>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</si>
  <si>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</si>
  <si>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</si>
  <si>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</si>
  <si>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</si>
  <si>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</si>
  <si>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</si>
  <si>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</si>
  <si>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</si>
  <si>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</si>
  <si>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</si>
  <si>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</si>
  <si>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</si>
  <si>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</si>
  <si>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</si>
  <si>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</si>
  <si>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</si>
  <si>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</si>
  <si>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</si>
  <si>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</si>
  <si>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</si>
  <si>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</si>
  <si>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</si>
  <si>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</si>
  <si>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</si>
  <si>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</si>
  <si>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</si>
  <si>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</si>
  <si>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</si>
  <si>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</si>
  <si>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</si>
  <si>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</si>
  <si>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</si>
  <si>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</si>
  <si>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</si>
  <si>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</si>
  <si>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</si>
  <si>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</si>
  <si>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</si>
  <si>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</si>
  <si>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</si>
  <si>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</si>
  <si>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</si>
  <si>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</si>
  <si>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</si>
  <si>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</si>
  <si>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</si>
  <si>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</si>
  <si>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</si>
  <si>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</si>
  <si>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</si>
  <si>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</si>
  <si>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</si>
  <si>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</si>
  <si>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</si>
  <si>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</si>
  <si>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</si>
  <si>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</si>
  <si>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</si>
  <si>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</si>
  <si>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</si>
  <si>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</si>
  <si>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</si>
  <si>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</si>
  <si>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</si>
  <si>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</si>
  <si>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</si>
  <si>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</si>
  <si>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</si>
  <si>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</si>
  <si>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</si>
  <si>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</si>
  <si>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</si>
  <si>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</si>
  <si>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</si>
  <si>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</si>
  <si>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</si>
  <si>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</si>
  <si>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</si>
  <si>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</si>
  <si>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</si>
  <si>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</si>
  <si>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</si>
  <si>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</si>
  <si>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</si>
  <si>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</si>
  <si>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</si>
  <si>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</si>
  <si>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</si>
  <si>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</si>
  <si>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</si>
  <si>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</si>
  <si>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</si>
  <si>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</si>
  <si>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</si>
  <si>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</si>
  <si>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</si>
  <si>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</si>
  <si>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</si>
  <si>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</si>
  <si>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</si>
  <si>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</si>
  <si>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</si>
  <si>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</si>
  <si>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</si>
  <si>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</si>
  <si>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</si>
  <si>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</si>
  <si>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</si>
  <si>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</si>
  <si>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</si>
  <si>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</si>
  <si>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</si>
  <si>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</si>
  <si>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</si>
  <si>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</si>
  <si>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</si>
  <si>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</si>
  <si>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</si>
  <si>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</si>
  <si>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</si>
  <si>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</si>
  <si>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</si>
  <si>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</si>
  <si>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</si>
  <si>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</si>
  <si>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</si>
  <si>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</si>
  <si>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</si>
  <si>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</si>
  <si>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</si>
  <si>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</si>
  <si>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</si>
  <si>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</si>
  <si>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</si>
  <si>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</si>
  <si>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</si>
  <si>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</si>
  <si>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</si>
  <si>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</si>
  <si>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</si>
  <si>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</si>
  <si>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</si>
  <si>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</si>
  <si>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</si>
  <si>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</si>
  <si>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</si>
  <si>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</si>
  <si>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</si>
  <si>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</si>
  <si>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</si>
  <si>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</si>
  <si>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</si>
  <si>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</si>
  <si>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</si>
  <si>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</si>
  <si>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</si>
  <si>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</si>
  <si>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</si>
  <si>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</si>
  <si>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</si>
  <si>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</si>
  <si>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</si>
  <si>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</si>
  <si>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</si>
  <si>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</si>
  <si>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</si>
  <si>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</si>
  <si>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</si>
  <si>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</si>
  <si>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</si>
  <si>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</si>
  <si>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</si>
  <si>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</si>
  <si>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</si>
  <si>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</si>
  <si>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</si>
  <si>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</si>
  <si>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</si>
  <si>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</si>
  <si>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</si>
  <si>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</si>
  <si>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</si>
  <si>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</si>
  <si>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</si>
  <si>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</si>
  <si>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</si>
  <si>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</si>
  <si>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</si>
  <si>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</si>
  <si>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</si>
  <si>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</si>
  <si>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</si>
  <si>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</si>
  <si>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</si>
  <si>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</si>
  <si>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</si>
  <si>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</si>
  <si>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</si>
  <si>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</si>
  <si>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</si>
  <si>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</si>
  <si>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</si>
  <si>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</si>
  <si>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</si>
  <si>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</si>
  <si>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</si>
  <si>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</si>
  <si>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</si>
  <si>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</si>
  <si>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</si>
  <si>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</si>
  <si>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</si>
  <si>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</si>
  <si>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</si>
  <si>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</si>
  <si>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</si>
  <si>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</si>
  <si>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</si>
  <si>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</si>
  <si>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</si>
  <si>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</si>
  <si>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</si>
  <si>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</si>
  <si>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</si>
  <si>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</si>
  <si>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</si>
  <si>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</si>
  <si>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</si>
  <si>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</si>
  <si>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</si>
  <si>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</si>
  <si>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</si>
  <si>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</si>
  <si>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</si>
  <si>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</si>
  <si>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</si>
  <si>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</si>
  <si>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</si>
  <si>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</si>
  <si>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</si>
  <si>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</si>
  <si>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</si>
  <si>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</si>
  <si>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</si>
  <si>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</si>
  <si>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</si>
  <si>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</si>
  <si>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</si>
  <si>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</si>
  <si>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</si>
  <si>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</si>
  <si>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</si>
  <si>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</si>
  <si>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</si>
  <si>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</si>
  <si>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</si>
  <si>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</si>
  <si>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</si>
  <si>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</si>
  <si>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</si>
  <si>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</si>
  <si>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</si>
  <si>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</si>
  <si>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</si>
  <si>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</si>
  <si>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</si>
  <si>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</si>
  <si>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</si>
  <si>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</si>
  <si>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</si>
  <si>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</si>
  <si>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</si>
  <si>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</si>
  <si>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</si>
  <si>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</si>
  <si>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</si>
  <si>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</si>
  <si>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</si>
  <si>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</si>
  <si>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</si>
  <si>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</si>
  <si>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</si>
  <si>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</si>
  <si>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</si>
  <si>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</si>
  <si>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</si>
  <si>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</si>
  <si>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</si>
  <si>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</si>
  <si>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</si>
  <si>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</si>
  <si>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</si>
  <si>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</si>
  <si>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</si>
  <si>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</si>
  <si>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</si>
  <si>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</si>
  <si>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</si>
  <si>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</si>
  <si>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</si>
  <si>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</si>
  <si>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</si>
  <si>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</si>
  <si>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</si>
  <si>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</si>
  <si>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</si>
  <si>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</si>
  <si>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</si>
  <si>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</si>
  <si>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</si>
  <si>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</si>
  <si>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</si>
  <si>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</si>
  <si>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</si>
  <si>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</si>
  <si>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</si>
  <si>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</si>
  <si>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</si>
  <si>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</si>
  <si>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</si>
  <si>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</si>
  <si>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</si>
  <si>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</si>
  <si>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</si>
  <si>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</si>
  <si>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</si>
  <si>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</si>
  <si>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</si>
  <si>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</si>
  <si>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</si>
  <si>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</si>
  <si>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</si>
  <si>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</si>
  <si>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</si>
  <si>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</si>
  <si>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</si>
  <si>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</si>
  <si>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</si>
  <si>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</si>
  <si>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</si>
  <si>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</si>
  <si>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</si>
  <si>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</si>
  <si>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</si>
  <si>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</si>
  <si>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</si>
  <si>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</si>
  <si>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</si>
  <si>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</si>
  <si>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</si>
  <si>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</si>
  <si>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</si>
  <si>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</si>
  <si>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</si>
  <si>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</si>
  <si>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</si>
  <si>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</si>
  <si>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</si>
  <si>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</si>
  <si>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</si>
  <si>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</si>
  <si>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</si>
  <si>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</si>
  <si>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</si>
  <si>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</si>
  <si>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</si>
  <si>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</si>
  <si>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</si>
  <si>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</si>
  <si>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</si>
  <si>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</si>
  <si>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</si>
  <si>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</si>
  <si>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</si>
  <si>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</si>
  <si>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</si>
  <si>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</si>
  <si>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</si>
  <si>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</si>
  <si>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</si>
  <si>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</si>
  <si>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</si>
  <si>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</si>
  <si>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</si>
  <si>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</si>
  <si>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</si>
  <si>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</si>
  <si>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</si>
  <si>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</si>
  <si>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</si>
  <si>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</si>
  <si>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</si>
  <si>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</si>
  <si>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</si>
  <si>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</si>
  <si>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</si>
  <si>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</si>
  <si>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</si>
  <si>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</si>
  <si>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</si>
  <si>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</si>
  <si>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</si>
  <si>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</si>
  <si>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</si>
  <si>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</si>
  <si>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</si>
  <si>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</si>
  <si>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</si>
  <si>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</si>
  <si>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</si>
  <si>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</si>
  <si>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</si>
  <si>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</si>
  <si>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</si>
  <si>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</si>
  <si>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</si>
  <si>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</si>
  <si>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</si>
  <si>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</si>
  <si>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</si>
  <si>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</si>
  <si>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</si>
  <si>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</si>
  <si>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</si>
  <si>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</si>
  <si>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</si>
  <si>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</si>
  <si>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</si>
  <si>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</si>
  <si>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</si>
  <si>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</si>
  <si>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</si>
  <si>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</si>
  <si>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</si>
  <si>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</si>
  <si>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</si>
  <si>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</si>
  <si>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</si>
  <si>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</si>
  <si>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</si>
  <si>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</si>
  <si>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</si>
  <si>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</si>
  <si>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</si>
  <si>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</si>
  <si>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</si>
  <si>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</si>
  <si>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</si>
  <si>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</si>
  <si>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</si>
  <si>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</si>
  <si>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</si>
  <si>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</si>
  <si>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</si>
  <si>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</si>
  <si>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</si>
  <si>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</si>
  <si>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</si>
  <si>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</si>
  <si>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</si>
  <si>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</si>
  <si>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</si>
  <si>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</si>
  <si>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</si>
  <si>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</si>
  <si>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</si>
  <si>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</si>
  <si>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</si>
  <si>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</si>
  <si>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</si>
  <si>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</si>
  <si>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</si>
  <si>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</si>
  <si>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</si>
  <si>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</si>
  <si>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</si>
  <si>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</si>
  <si>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</si>
  <si>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</si>
  <si>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</si>
  <si>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</si>
  <si>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</si>
  <si>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</si>
  <si>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</si>
  <si>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</si>
  <si>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</si>
  <si>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</si>
  <si>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</si>
  <si>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</si>
  <si>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</si>
  <si>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</si>
  <si>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</si>
  <si>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</si>
  <si>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</si>
  <si>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</si>
  <si>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</si>
  <si>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</si>
  <si>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</si>
  <si>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</si>
  <si>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</si>
  <si>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</si>
  <si>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</si>
  <si>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</si>
  <si>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</si>
  <si>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</si>
  <si>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</si>
  <si>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</si>
  <si>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</si>
  <si>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</si>
  <si>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</si>
  <si>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</si>
  <si>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</si>
  <si>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</si>
  <si>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</si>
  <si>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</si>
  <si>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</si>
  <si>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</si>
  <si>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</si>
  <si>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</si>
  <si>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</si>
  <si>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</si>
  <si>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</si>
  <si>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</si>
  <si>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</si>
  <si>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</si>
  <si>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</si>
  <si>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</si>
  <si>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</si>
  <si>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</si>
  <si>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</si>
  <si>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</si>
  <si>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</si>
  <si>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</si>
  <si>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</si>
  <si>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</si>
  <si>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</si>
  <si>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</si>
  <si>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</si>
  <si>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</si>
  <si>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</si>
  <si>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</si>
  <si>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</si>
  <si>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</si>
  <si>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</si>
  <si>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</si>
  <si>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</si>
  <si>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</si>
  <si>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</si>
  <si>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</si>
  <si>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</si>
  <si>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</si>
  <si>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</si>
  <si>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</si>
  <si>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</si>
  <si>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</si>
  <si>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</si>
  <si>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</si>
  <si>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</si>
  <si>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</si>
  <si>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</si>
  <si>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</si>
  <si>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</si>
  <si>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</si>
  <si>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</si>
  <si>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</si>
  <si>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</si>
  <si>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</si>
  <si>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</si>
  <si>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</si>
  <si>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</si>
  <si>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</si>
  <si>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</si>
  <si>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</si>
  <si>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</si>
  <si>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</si>
  <si>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</si>
  <si>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</si>
  <si>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</si>
  <si>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</si>
  <si>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</si>
  <si>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</si>
  <si>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</si>
  <si>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</si>
  <si>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</si>
  <si>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</si>
  <si>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</si>
  <si>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</si>
  <si>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</si>
  <si>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</si>
  <si>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</si>
  <si>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</si>
  <si>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</si>
  <si>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</si>
  <si>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</si>
  <si>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</si>
  <si>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</si>
  <si>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</si>
  <si>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</si>
  <si>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</si>
  <si>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</si>
  <si>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</si>
  <si>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</si>
  <si>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</si>
  <si>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</si>
  <si>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</si>
  <si>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</si>
  <si>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</si>
  <si>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</si>
  <si>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</si>
  <si>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</si>
  <si>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</si>
  <si>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</si>
  <si>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</si>
  <si>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</si>
  <si>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</si>
  <si>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</si>
  <si>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</si>
  <si>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</si>
  <si>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</si>
  <si>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</si>
  <si>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</si>
  <si>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</si>
  <si>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</si>
  <si>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</si>
  <si>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</si>
  <si>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</si>
  <si>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</si>
  <si>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</si>
  <si>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</si>
  <si>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</si>
  <si>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</si>
  <si>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</si>
  <si>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</si>
  <si>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</si>
  <si>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</si>
  <si>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</si>
  <si>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</si>
  <si>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</si>
  <si>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</si>
  <si>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</si>
  <si>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</si>
  <si>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</si>
  <si>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</si>
  <si>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</si>
  <si>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</si>
  <si>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</si>
  <si>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</si>
  <si>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</si>
  <si>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</si>
  <si>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</si>
  <si>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</si>
  <si>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</si>
  <si>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</si>
  <si>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</si>
  <si>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</si>
  <si>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</si>
  <si>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</si>
  <si>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</si>
  <si>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</si>
  <si>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</si>
  <si>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</si>
  <si>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</si>
  <si>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</si>
  <si>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</si>
  <si>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</si>
  <si>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</si>
  <si>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</si>
  <si>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</si>
  <si>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</si>
  <si>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</si>
  <si>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</si>
  <si>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</si>
  <si>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</si>
  <si>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</si>
  <si>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</si>
  <si>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</si>
  <si>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</si>
  <si>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</si>
  <si>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</si>
  <si>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</si>
  <si>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</si>
  <si>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</si>
  <si>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</si>
  <si>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</si>
  <si>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</si>
  <si>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</si>
  <si>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</si>
  <si>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</si>
  <si>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</si>
  <si>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</si>
  <si>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</si>
  <si>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</si>
  <si>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</si>
  <si>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</si>
  <si>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</si>
  <si>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</si>
  <si>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</si>
  <si>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</si>
  <si>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</si>
  <si>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</si>
  <si>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</si>
  <si>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</si>
  <si>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</si>
  <si>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</si>
  <si>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</si>
  <si>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</si>
  <si>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</si>
  <si>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</si>
  <si>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</si>
  <si>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</si>
  <si>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</si>
  <si>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</si>
  <si>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</si>
  <si>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</si>
  <si>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</si>
  <si>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</si>
  <si>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</si>
  <si>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</si>
  <si>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</si>
  <si>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</si>
  <si>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</si>
  <si>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</si>
  <si>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</si>
  <si>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</si>
  <si>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</si>
  <si>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</si>
  <si>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</si>
  <si>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</si>
  <si>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</si>
  <si>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</si>
  <si>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</si>
  <si>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</si>
  <si>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</si>
  <si>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</si>
  <si>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</si>
  <si>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</si>
  <si>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</si>
  <si>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</si>
  <si>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</si>
  <si>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</si>
  <si>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</si>
  <si>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</si>
  <si>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</si>
  <si>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</si>
  <si>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</si>
  <si>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</si>
  <si>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</si>
  <si>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</si>
  <si>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</si>
  <si>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</si>
  <si>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</si>
  <si>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</si>
  <si>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</si>
  <si>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</si>
  <si>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</si>
  <si>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</si>
  <si>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</si>
  <si>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</si>
  <si>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</si>
  <si>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</si>
  <si>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</si>
  <si>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</si>
  <si>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</si>
  <si>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</si>
  <si>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</si>
  <si>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</si>
  <si>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</si>
  <si>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</si>
  <si>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</si>
  <si>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</si>
  <si>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</si>
  <si>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</si>
  <si>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</si>
  <si>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</si>
  <si>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</si>
  <si>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</si>
  <si>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</si>
  <si>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</si>
  <si>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</si>
  <si>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</si>
  <si>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</si>
  <si>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</si>
  <si>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</si>
  <si>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</si>
  <si>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</si>
  <si>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</si>
  <si>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</si>
  <si>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</si>
  <si>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</si>
  <si>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</si>
  <si>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</si>
  <si>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</si>
  <si>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</si>
  <si>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</si>
  <si>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</si>
  <si>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</si>
  <si>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</si>
  <si>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</si>
  <si>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</si>
  <si>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</si>
  <si>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</si>
  <si>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</si>
  <si>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</si>
  <si>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</si>
  <si>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</si>
  <si>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</si>
  <si>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</si>
  <si>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</si>
  <si>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</si>
  <si>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</si>
  <si>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</si>
  <si>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</si>
  <si>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</si>
  <si>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</si>
  <si>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</si>
  <si>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</si>
  <si>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</si>
  <si>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</si>
  <si>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</si>
  <si>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</si>
  <si>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</si>
  <si>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</si>
  <si>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</si>
  <si>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</si>
  <si>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</si>
  <si>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</si>
  <si>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</si>
  <si>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</si>
  <si>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</si>
  <si>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</si>
  <si>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</si>
  <si>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</si>
  <si>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</si>
  <si>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</si>
  <si>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</si>
  <si>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</si>
  <si>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</si>
  <si>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</si>
  <si>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</si>
  <si>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</si>
  <si>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</si>
  <si>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</si>
  <si>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</si>
  <si>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</si>
  <si>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</si>
  <si>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</si>
  <si>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</si>
  <si>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</si>
  <si>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</si>
  <si>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</si>
  <si>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</si>
  <si>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</si>
  <si>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</si>
  <si>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</si>
  <si>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</si>
  <si>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</si>
  <si>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</si>
  <si>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</si>
  <si>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</si>
  <si>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</si>
  <si>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</si>
  <si>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</si>
  <si>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</si>
  <si>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</si>
  <si>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</si>
  <si>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</si>
  <si>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</si>
  <si>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</si>
  <si>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</si>
  <si>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</si>
  <si>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</si>
  <si>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</si>
  <si>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</si>
  <si>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</si>
  <si>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</si>
  <si>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</si>
  <si>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</si>
  <si>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</si>
  <si>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</si>
  <si>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</si>
  <si>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</si>
  <si>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</si>
  <si>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</si>
  <si>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</si>
  <si>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</si>
  <si>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</si>
  <si>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</si>
  <si>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</si>
  <si>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</si>
  <si>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</si>
  <si>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</si>
  <si>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</si>
  <si>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</si>
  <si>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</si>
  <si>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</si>
  <si>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</si>
  <si>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</si>
  <si>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</si>
  <si>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</si>
  <si>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</si>
  <si>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</si>
  <si>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</si>
  <si>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</si>
  <si>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</si>
  <si>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</si>
  <si>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</si>
  <si>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</si>
  <si>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</si>
  <si>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</si>
  <si>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</si>
  <si>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</si>
  <si>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</si>
  <si>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</si>
  <si>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</si>
  <si>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</si>
  <si>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</si>
  <si>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</si>
  <si>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</si>
  <si>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</si>
  <si>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</si>
  <si>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</si>
  <si>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</si>
  <si>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</si>
  <si>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</si>
  <si>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</si>
  <si>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</si>
  <si>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</si>
  <si>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</si>
  <si>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</si>
  <si>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</si>
  <si>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</si>
  <si>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</si>
  <si>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</si>
  <si>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</si>
  <si>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</si>
  <si>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</si>
  <si>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</si>
  <si>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</si>
  <si>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</si>
  <si>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</si>
  <si>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</si>
  <si>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</si>
  <si>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</si>
  <si>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</si>
  <si>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</si>
  <si>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</si>
  <si>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</si>
  <si>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</si>
  <si>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</si>
  <si>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</si>
  <si>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</si>
  <si>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</si>
  <si>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</si>
  <si>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</si>
  <si>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</si>
  <si>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</si>
  <si>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</si>
  <si>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</si>
  <si>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</si>
  <si>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</si>
  <si>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</si>
  <si>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</si>
  <si>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</si>
  <si>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</si>
  <si>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</si>
  <si>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</si>
  <si>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</si>
  <si>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</si>
  <si>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</si>
  <si>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</si>
  <si>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</si>
  <si>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</si>
  <si>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</si>
  <si>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</si>
  <si>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</si>
  <si>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</si>
  <si>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</si>
  <si>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</si>
  <si>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</si>
  <si>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</si>
  <si>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</si>
  <si>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</si>
  <si>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</si>
  <si>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</si>
  <si>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</si>
  <si>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</si>
  <si>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</si>
  <si>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</si>
  <si>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</si>
  <si>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</si>
  <si>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</si>
  <si>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</si>
  <si>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</si>
  <si>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</si>
  <si>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</si>
  <si>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</si>
  <si>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</si>
  <si>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</si>
  <si>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</si>
  <si>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</si>
  <si>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</si>
  <si>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</si>
  <si>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</si>
  <si>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</si>
  <si>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</si>
  <si>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</si>
  <si>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</si>
  <si>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</si>
  <si>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</si>
  <si>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</si>
  <si>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</si>
  <si>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</si>
  <si>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</si>
  <si>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</si>
  <si>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</si>
  <si>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</si>
  <si>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</si>
  <si>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</si>
  <si>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</si>
  <si>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</si>
  <si>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</si>
  <si>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</si>
  <si>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</si>
  <si>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</si>
  <si>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</si>
  <si>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</si>
  <si>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</si>
  <si>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</si>
  <si>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</si>
  <si>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</si>
  <si>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</si>
  <si>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</si>
  <si>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</si>
  <si>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</si>
  <si>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</si>
  <si>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</si>
  <si>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</si>
  <si>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</si>
  <si>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</si>
  <si>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</si>
  <si>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</si>
  <si>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</si>
  <si>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</si>
  <si>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</si>
  <si>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</si>
  <si>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</si>
  <si>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</si>
  <si>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</si>
  <si>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</si>
  <si>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</si>
  <si>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</si>
  <si>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</si>
  <si>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</si>
  <si>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</si>
  <si>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</si>
  <si>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</si>
  <si>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</si>
  <si>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</si>
  <si>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</si>
  <si>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</si>
  <si>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</si>
  <si>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</si>
  <si>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</si>
  <si>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</si>
  <si>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</si>
  <si>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</si>
  <si>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</si>
  <si>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</si>
  <si>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</si>
  <si>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</si>
  <si>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</si>
  <si>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</si>
  <si>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</si>
  <si>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</si>
  <si>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</si>
  <si>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</si>
  <si>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</si>
  <si>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</si>
  <si>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</si>
  <si>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</si>
  <si>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</si>
  <si>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</si>
  <si>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</si>
  <si>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</si>
  <si>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</si>
  <si>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</si>
  <si>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</si>
  <si>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</si>
  <si>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</si>
  <si>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</si>
  <si>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</si>
  <si>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</si>
  <si>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</si>
  <si>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</si>
  <si>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</si>
  <si>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</si>
  <si>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</si>
  <si>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</si>
  <si>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</si>
  <si>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</si>
  <si>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</si>
  <si>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</si>
  <si>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</si>
  <si>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</si>
  <si>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</si>
  <si>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</si>
  <si>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</si>
  <si>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</si>
  <si>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</si>
  <si>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</si>
  <si>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</si>
  <si>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</si>
  <si>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</si>
  <si>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</si>
  <si>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</si>
  <si>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</si>
  <si>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</si>
  <si>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</si>
  <si>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</si>
  <si>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</si>
  <si>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</si>
  <si>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</si>
  <si>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</si>
  <si>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</si>
  <si>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</si>
  <si>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</si>
  <si>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</si>
  <si>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</si>
  <si>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</si>
  <si>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</si>
  <si>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</si>
  <si>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</si>
  <si>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</si>
  <si>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</si>
  <si>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</si>
  <si>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</si>
  <si>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</si>
  <si>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</si>
  <si>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</si>
  <si>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</si>
  <si>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</si>
  <si>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</si>
  <si>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</si>
  <si>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</si>
  <si>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</si>
  <si>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</si>
  <si>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</si>
  <si>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</si>
  <si>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</si>
  <si>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</si>
  <si>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</si>
  <si>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</si>
  <si>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</si>
  <si>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</si>
  <si>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</si>
  <si>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</si>
  <si>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</si>
  <si>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</si>
  <si>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</si>
  <si>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</si>
  <si>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</si>
  <si>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</si>
  <si>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</si>
  <si>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</si>
  <si>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</si>
  <si>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</si>
  <si>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</si>
  <si>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</si>
  <si>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</si>
  <si>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</si>
  <si>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</si>
  <si>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</si>
  <si>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</si>
  <si>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</si>
  <si>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</si>
  <si>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</si>
  <si>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</si>
  <si>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</si>
  <si>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</si>
  <si>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</si>
  <si>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</si>
  <si>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</si>
  <si>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</si>
  <si>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</si>
  <si>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</si>
  <si>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</si>
  <si>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</si>
  <si>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</si>
  <si>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</si>
  <si>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</si>
  <si>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</si>
  <si>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</si>
  <si>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</si>
  <si>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</si>
  <si>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</si>
  <si>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</si>
  <si>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</si>
  <si>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</si>
  <si>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</si>
  <si>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</si>
  <si>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</si>
  <si>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</si>
  <si>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</si>
  <si>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</si>
  <si>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</si>
  <si>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</si>
  <si>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</si>
  <si>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</si>
  <si>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</si>
  <si>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</si>
  <si>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</si>
  <si>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</si>
  <si>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</si>
  <si>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</si>
  <si>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</si>
  <si>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</si>
  <si>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</si>
  <si>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</si>
  <si>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</si>
  <si>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</si>
  <si>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</si>
  <si>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</si>
  <si>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</si>
  <si>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</si>
  <si>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</si>
  <si>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</si>
  <si>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</si>
  <si>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</si>
  <si>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</si>
  <si>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</si>
  <si>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</si>
  <si>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</si>
  <si>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</si>
  <si>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</si>
  <si>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</si>
  <si>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</si>
  <si>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</si>
  <si>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</si>
  <si>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</si>
  <si>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</si>
  <si>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</si>
  <si>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</si>
  <si>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</si>
  <si>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</si>
  <si>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</si>
  <si>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</si>
  <si>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</si>
  <si>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</si>
  <si>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</si>
  <si>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</si>
  <si>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</si>
  <si>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</si>
  <si>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</si>
  <si>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</si>
  <si>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</si>
  <si>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</si>
  <si>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</si>
  <si>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</si>
  <si>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</si>
  <si>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</si>
  <si>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</si>
  <si>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</si>
  <si>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</si>
  <si>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</si>
  <si>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</si>
  <si>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</si>
  <si>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</si>
  <si>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</si>
  <si>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</si>
  <si>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</si>
  <si>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</si>
  <si>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</si>
  <si>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</si>
  <si>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</si>
  <si>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</si>
  <si>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</si>
  <si>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</si>
  <si>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</si>
  <si>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</si>
  <si>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</si>
  <si>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</si>
  <si>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</si>
  <si>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</si>
  <si>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</si>
  <si>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</si>
  <si>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</si>
  <si>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</si>
  <si>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</si>
  <si>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</si>
  <si>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</si>
  <si>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</si>
  <si>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</si>
  <si>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</si>
  <si>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</si>
  <si>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</si>
  <si>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</si>
  <si>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</si>
  <si>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</si>
  <si>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</si>
  <si>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</si>
  <si>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</si>
  <si>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</si>
  <si>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</si>
  <si>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</si>
  <si>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</si>
  <si>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</si>
  <si>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</si>
  <si>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</si>
  <si>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</si>
  <si>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</si>
  <si>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</si>
  <si>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</si>
  <si>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</si>
  <si>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</si>
  <si>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</si>
  <si>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</si>
  <si>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</si>
  <si>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</si>
  <si>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</si>
  <si>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</si>
  <si>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</si>
  <si>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</si>
  <si>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</si>
  <si>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</si>
  <si>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</si>
  <si>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</si>
  <si>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</si>
  <si>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</si>
  <si>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</si>
  <si>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</si>
  <si>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</si>
  <si>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</si>
  <si>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</si>
  <si>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</si>
  <si>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</si>
  <si>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</si>
  <si>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</si>
  <si>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</si>
  <si>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</si>
  <si>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</si>
  <si>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</si>
  <si>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</si>
  <si>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</si>
  <si>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</si>
  <si>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</si>
  <si>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</si>
  <si>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</si>
  <si>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</si>
  <si>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</si>
  <si>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</si>
  <si>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</si>
  <si>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</si>
  <si>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</si>
  <si>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</si>
  <si>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</si>
  <si>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</si>
  <si>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</si>
  <si>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</si>
  <si>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</si>
  <si>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</si>
  <si>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</si>
  <si>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</si>
  <si>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</si>
  <si>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</si>
  <si>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</si>
  <si>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</si>
  <si>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</si>
  <si>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</si>
  <si>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</si>
  <si>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</si>
  <si>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</si>
  <si>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</si>
  <si>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</si>
  <si>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</si>
  <si>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</si>
  <si>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</si>
  <si>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</si>
  <si>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</si>
  <si>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</si>
  <si>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</si>
  <si>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</si>
  <si>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</si>
  <si>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</si>
  <si>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</si>
  <si>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</si>
  <si>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</si>
  <si>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</si>
  <si>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</si>
  <si>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</si>
  <si>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</si>
  <si>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</si>
  <si>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</si>
  <si>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</si>
  <si>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</si>
  <si>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</si>
  <si>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</si>
  <si>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</si>
  <si>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</si>
  <si>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</si>
  <si>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</si>
  <si>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</si>
  <si>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</si>
  <si>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</si>
  <si>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</si>
  <si>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</si>
  <si>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</si>
  <si>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</si>
  <si>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</si>
  <si>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</si>
  <si>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</si>
  <si>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</si>
  <si>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</si>
  <si>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</si>
  <si>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</si>
  <si>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</si>
  <si>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</si>
  <si>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</si>
  <si>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</si>
  <si>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</si>
  <si>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</si>
  <si>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</si>
  <si>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</si>
  <si>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</si>
  <si>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</si>
  <si>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</si>
  <si>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</si>
  <si>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</si>
  <si>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</si>
  <si>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</si>
  <si>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</si>
  <si>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</si>
  <si>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</si>
  <si>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</si>
  <si>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</si>
  <si>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</si>
  <si>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</si>
  <si>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</si>
  <si>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</si>
  <si>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</si>
  <si>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</si>
  <si>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</si>
  <si>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</si>
  <si>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</si>
  <si>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</si>
  <si>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</si>
  <si>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</si>
  <si>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</si>
  <si>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</si>
  <si>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</si>
  <si>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</si>
  <si>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</si>
  <si>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</si>
  <si>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</si>
  <si>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</si>
  <si>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</si>
  <si>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</si>
  <si>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</si>
  <si>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</si>
  <si>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</si>
  <si>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</si>
  <si>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</si>
  <si>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</si>
  <si>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</si>
  <si>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</si>
  <si>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</si>
  <si>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</si>
  <si>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</si>
  <si>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</si>
  <si>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</si>
  <si>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</si>
  <si>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</si>
  <si>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</si>
  <si>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</si>
  <si>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</si>
  <si>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</si>
  <si>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</si>
  <si>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</si>
  <si>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</si>
  <si>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</si>
  <si>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</si>
  <si>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</si>
  <si>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</si>
  <si>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</si>
  <si>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</si>
  <si>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</si>
  <si>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</si>
  <si>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</si>
  <si>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</si>
  <si>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</si>
  <si>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</si>
  <si>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</si>
  <si>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</si>
  <si>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</si>
  <si>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</si>
  <si>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</si>
  <si>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</si>
  <si>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</si>
  <si>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</si>
  <si>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</si>
  <si>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</si>
  <si>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</si>
  <si>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</si>
  <si>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</si>
  <si>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</si>
  <si>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</si>
  <si>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</si>
  <si>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</si>
  <si>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</si>
  <si>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</si>
  <si>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</si>
  <si>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</si>
  <si>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</si>
  <si>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</si>
  <si>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</si>
  <si>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</si>
  <si>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</si>
  <si>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</si>
  <si>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</si>
  <si>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</si>
  <si>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</si>
  <si>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</si>
  <si>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</si>
  <si>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</si>
  <si>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</si>
  <si>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</si>
  <si>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</si>
  <si>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</si>
  <si>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</si>
  <si>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</si>
  <si>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</si>
  <si>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</si>
  <si>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</si>
  <si>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</si>
  <si>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</si>
  <si>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</si>
  <si>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</si>
  <si>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</si>
  <si>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</si>
  <si>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</si>
  <si>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</si>
  <si>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</si>
  <si>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</si>
  <si>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</si>
  <si>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</si>
  <si>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</si>
  <si>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</si>
  <si>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</si>
  <si>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</si>
  <si>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</si>
  <si>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</si>
  <si>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</si>
  <si>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</si>
  <si>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</si>
  <si>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</si>
  <si>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</si>
  <si>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</si>
  <si>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</si>
  <si>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</si>
  <si>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</si>
  <si>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</si>
  <si>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</si>
  <si>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</si>
  <si>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</si>
  <si>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</si>
  <si>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</si>
  <si>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</si>
  <si>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</si>
  <si>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</si>
  <si>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</si>
  <si>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</si>
  <si>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</si>
  <si>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</si>
  <si>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</si>
  <si>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</si>
  <si>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</si>
  <si>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</si>
  <si>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</si>
  <si>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</si>
  <si>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</si>
  <si>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</si>
  <si>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</si>
  <si>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</si>
  <si>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</si>
  <si>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</si>
  <si>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</si>
  <si>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</si>
  <si>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</si>
  <si>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</si>
  <si>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</si>
  <si>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</si>
  <si>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</si>
  <si>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</si>
  <si>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</si>
  <si>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</si>
  <si>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</si>
  <si>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</si>
  <si>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</si>
  <si>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</si>
  <si>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</si>
  <si>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</si>
  <si>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</si>
  <si>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</si>
  <si>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</si>
  <si>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</si>
  <si>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</si>
  <si>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</si>
  <si>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</si>
  <si>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</si>
  <si>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</si>
  <si>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</si>
  <si>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</si>
  <si>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</si>
  <si>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</si>
  <si>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</si>
  <si>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</si>
  <si>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</si>
  <si>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</si>
  <si>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</si>
  <si>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</si>
  <si>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</si>
  <si>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</si>
  <si>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</si>
  <si>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</si>
  <si>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</si>
  <si>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</si>
  <si>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</si>
  <si>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</si>
  <si>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</si>
  <si>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</si>
  <si>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</si>
  <si>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</si>
  <si>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</si>
  <si>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</si>
  <si>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</si>
  <si>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</si>
  <si>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</si>
  <si>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</si>
  <si>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</si>
  <si>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</si>
  <si>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</si>
  <si>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</si>
  <si>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</si>
  <si>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</si>
  <si>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</si>
  <si>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</si>
  <si>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</si>
  <si>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</si>
  <si>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</si>
  <si>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</si>
  <si>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</si>
  <si>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</si>
  <si>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</si>
  <si>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</si>
  <si>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</si>
  <si>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</si>
  <si>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</si>
  <si>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</si>
  <si>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</si>
  <si>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</si>
  <si>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</si>
  <si>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</si>
  <si>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</si>
  <si>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</si>
  <si>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</si>
  <si>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</si>
  <si>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</si>
  <si>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</si>
  <si>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</si>
  <si>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</si>
  <si>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</si>
  <si>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</si>
  <si>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</si>
  <si>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</si>
  <si>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</si>
  <si>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</si>
  <si>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</si>
  <si>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</si>
  <si>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</si>
  <si>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</si>
  <si>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</si>
  <si>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</si>
  <si>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</si>
  <si>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</si>
  <si>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</si>
  <si>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</si>
  <si>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</si>
  <si>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</si>
  <si>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</si>
  <si>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</si>
  <si>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</si>
  <si>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</si>
  <si>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</si>
  <si>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</si>
  <si>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</si>
  <si>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</si>
  <si>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</si>
  <si>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</si>
  <si>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</si>
  <si>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</si>
  <si>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</si>
  <si>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</si>
  <si>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</si>
  <si>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</si>
  <si>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</si>
  <si>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</si>
  <si>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</si>
  <si>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</si>
  <si>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</si>
  <si>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</si>
  <si>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</si>
  <si>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</si>
  <si>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</si>
  <si>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</si>
  <si>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</si>
  <si>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</si>
  <si>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</si>
  <si>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</si>
  <si>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</si>
  <si>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</si>
  <si>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</si>
  <si>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</si>
  <si>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</si>
  <si>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</si>
  <si>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</si>
  <si>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</si>
  <si>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</si>
  <si>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</si>
  <si>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</si>
  <si>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</si>
  <si>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</si>
  <si>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</si>
  <si>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</si>
  <si>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</si>
  <si>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</si>
  <si>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</si>
  <si>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</si>
  <si>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</si>
  <si>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</si>
  <si>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</si>
  <si>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</si>
  <si>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</si>
  <si>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</si>
  <si>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</si>
  <si>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</si>
  <si>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</si>
  <si>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</si>
  <si>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</si>
  <si>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</si>
  <si>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</si>
  <si>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</si>
  <si>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</si>
  <si>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</si>
  <si>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</si>
  <si>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</si>
  <si>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</si>
  <si>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</si>
  <si>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</si>
  <si>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</si>
  <si>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</si>
  <si>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</si>
  <si>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</si>
  <si>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</si>
  <si>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</si>
  <si>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</si>
  <si>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</si>
  <si>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</si>
  <si>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</si>
  <si>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</si>
  <si>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</si>
  <si>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</si>
  <si>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</si>
  <si>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</si>
  <si>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</si>
  <si>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</si>
  <si>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</si>
  <si>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</si>
  <si>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</si>
  <si>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</si>
  <si>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</si>
  <si>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</si>
  <si>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</si>
  <si>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</si>
  <si>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</si>
  <si>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</si>
  <si>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</si>
  <si>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</si>
  <si>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</si>
  <si>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</si>
  <si>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</si>
  <si>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</si>
  <si>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</si>
  <si>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</si>
  <si>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</si>
  <si>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</si>
  <si>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</si>
  <si>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</si>
  <si>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</si>
  <si>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</si>
  <si>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</si>
  <si>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</si>
  <si>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</si>
  <si>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</si>
  <si>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</si>
  <si>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</si>
  <si>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</si>
  <si>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</si>
  <si>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</si>
  <si>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</si>
  <si>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</si>
  <si>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</si>
  <si>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</si>
  <si>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</si>
  <si>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</si>
  <si>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</si>
  <si>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</si>
  <si>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</si>
  <si>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</si>
  <si>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</si>
  <si>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</si>
  <si>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</si>
  <si>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</si>
  <si>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</si>
  <si>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</si>
  <si>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</si>
  <si>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</si>
  <si>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</si>
  <si>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</si>
  <si>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</si>
  <si>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</si>
  <si>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</si>
  <si>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</si>
  <si>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</si>
  <si>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</si>
  <si>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</si>
  <si>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</si>
  <si>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</si>
  <si>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</si>
  <si>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</si>
  <si>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</si>
  <si>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</si>
  <si>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</si>
  <si>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</si>
  <si>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</si>
  <si>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</si>
  <si>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</si>
  <si>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</si>
  <si>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</si>
  <si>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</si>
  <si>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</si>
  <si>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</si>
  <si>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</si>
  <si>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</si>
  <si>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</si>
  <si>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</si>
  <si>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</si>
  <si>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</si>
  <si>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</si>
  <si>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</si>
  <si>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</si>
  <si>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</si>
  <si>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</si>
  <si>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</si>
  <si>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</si>
  <si>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</si>
  <si>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</si>
  <si>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</si>
  <si>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</si>
  <si>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</si>
  <si>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</si>
  <si>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</si>
  <si>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</si>
  <si>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</si>
  <si>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</si>
  <si>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</si>
  <si>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</si>
  <si>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</si>
  <si>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</si>
  <si>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</si>
  <si>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</si>
  <si>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</si>
  <si>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</si>
  <si>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</si>
  <si>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</si>
  <si>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</si>
  <si>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</si>
  <si>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</si>
  <si>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</si>
  <si>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</si>
  <si>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</si>
  <si>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</si>
  <si>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</si>
  <si>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</si>
  <si>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</si>
  <si>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</si>
  <si>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</si>
  <si>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</si>
  <si>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</si>
  <si>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</si>
  <si>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</si>
  <si>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</si>
  <si>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</si>
  <si>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</si>
  <si>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</si>
  <si>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</si>
  <si>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</si>
  <si>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</si>
  <si>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</si>
  <si>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</si>
  <si>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</si>
  <si>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</si>
  <si>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</si>
  <si>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</si>
  <si>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</si>
  <si>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</si>
  <si>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</si>
  <si>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</si>
  <si>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</si>
  <si>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</si>
  <si>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</si>
  <si>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</si>
  <si>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</si>
  <si>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</si>
  <si>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</si>
  <si>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</si>
  <si>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</si>
  <si>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</si>
  <si>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</si>
  <si>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</si>
  <si>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</si>
  <si>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</si>
  <si>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</si>
  <si>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</si>
  <si>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</si>
  <si>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</si>
  <si>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</si>
  <si>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</si>
  <si>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</si>
  <si>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</si>
  <si>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</si>
  <si>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</si>
  <si>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</si>
  <si>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</si>
  <si>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</si>
  <si>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</si>
  <si>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</si>
  <si>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</si>
  <si>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</si>
  <si>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</si>
  <si>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</si>
  <si>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</si>
  <si>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</si>
  <si>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</si>
  <si>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</si>
  <si>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</si>
  <si>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</si>
  <si>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</si>
  <si>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</si>
  <si>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</si>
  <si>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</si>
  <si>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</si>
  <si>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</si>
  <si>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</si>
  <si>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</si>
  <si>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</si>
  <si>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</si>
  <si>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</si>
  <si>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</si>
  <si>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</si>
  <si>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</si>
  <si>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</si>
  <si>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</si>
  <si>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</si>
  <si>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</si>
  <si>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</si>
  <si>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</si>
  <si>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</si>
  <si>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</si>
  <si>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</si>
  <si>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</si>
  <si>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</si>
  <si>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</si>
  <si>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</si>
  <si>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</si>
  <si>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</si>
  <si>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</si>
  <si>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</si>
  <si>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</si>
  <si>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</si>
  <si>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</si>
  <si>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</si>
  <si>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</si>
  <si>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</si>
  <si>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</si>
  <si>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</si>
  <si>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</si>
  <si>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</si>
  <si>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</si>
  <si>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</si>
  <si>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</si>
  <si>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</si>
  <si>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</si>
  <si>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</si>
  <si>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</si>
  <si>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</si>
  <si>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</si>
  <si>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</si>
  <si>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</si>
  <si>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</si>
  <si>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</si>
  <si>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</si>
  <si>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</si>
  <si>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</si>
  <si>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</si>
  <si>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</si>
  <si>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</si>
  <si>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</si>
  <si>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</si>
  <si>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</si>
  <si>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</si>
  <si>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</si>
  <si>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</si>
  <si>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</si>
  <si>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</si>
  <si>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</si>
  <si>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</si>
  <si>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</si>
  <si>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</si>
  <si>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</si>
  <si>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</si>
  <si>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</si>
  <si>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</si>
  <si>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</si>
  <si>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</si>
  <si>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</si>
  <si>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</si>
  <si>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</si>
  <si>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</si>
  <si>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</si>
  <si>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</si>
  <si>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</si>
  <si>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</si>
  <si>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</si>
  <si>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</si>
  <si>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</si>
  <si>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</si>
  <si>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</si>
  <si>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</si>
  <si>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</si>
  <si>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</si>
  <si>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</si>
  <si>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</si>
  <si>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</si>
  <si>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</si>
  <si>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</si>
  <si>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</si>
  <si>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</si>
  <si>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</si>
  <si>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</si>
  <si>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</si>
  <si>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</si>
  <si>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</si>
  <si>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</si>
  <si>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</si>
  <si>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</si>
  <si>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</si>
  <si>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</si>
  <si>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</si>
  <si>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</si>
  <si>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</si>
  <si>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</si>
  <si>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</si>
  <si>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</si>
  <si>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</si>
  <si>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</si>
  <si>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</si>
  <si>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</si>
  <si>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</si>
  <si>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</si>
  <si>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</si>
  <si>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</si>
  <si>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</si>
  <si>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</si>
  <si>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</si>
  <si>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</si>
  <si>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</si>
  <si>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</si>
  <si>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</si>
  <si>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</si>
  <si>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</si>
  <si>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</si>
  <si>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</si>
  <si>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</si>
  <si>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</si>
  <si>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</si>
  <si>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</si>
  <si>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</si>
  <si>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</si>
  <si>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</si>
  <si>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</si>
  <si>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</si>
  <si>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</si>
  <si>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</si>
  <si>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</si>
  <si>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</si>
  <si>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</si>
  <si>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</si>
  <si>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</si>
  <si>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</si>
  <si>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</si>
  <si>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</si>
  <si>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</si>
  <si>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</si>
  <si>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</si>
  <si>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</si>
  <si>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</si>
  <si>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</si>
  <si>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</si>
  <si>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</si>
  <si>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</si>
  <si>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</si>
  <si>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</si>
  <si>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</si>
  <si>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</si>
  <si>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</si>
  <si>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</si>
  <si>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</si>
  <si>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</si>
  <si>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</si>
  <si>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</si>
  <si>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</si>
  <si>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</si>
  <si>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</si>
  <si>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</si>
  <si>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</si>
  <si>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</si>
  <si>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</si>
  <si>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</si>
  <si>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</si>
  <si>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</si>
  <si>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</si>
  <si>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</si>
  <si>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</si>
  <si>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</si>
  <si>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</si>
  <si>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</si>
  <si>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</si>
  <si>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</si>
  <si>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</si>
  <si>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</si>
  <si>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</si>
  <si>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</si>
  <si>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</si>
  <si>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</si>
  <si>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</si>
  <si>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</si>
  <si>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</si>
  <si>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</si>
  <si>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</si>
  <si>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</si>
  <si>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</si>
  <si>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</si>
  <si>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</si>
  <si>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</si>
  <si>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</si>
  <si>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</si>
  <si>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</si>
  <si>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</si>
  <si>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</si>
  <si>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</si>
  <si>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</si>
  <si>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</si>
  <si>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</si>
  <si>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</si>
  <si>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</si>
  <si>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</si>
  <si>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</si>
  <si>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</si>
  <si>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</si>
  <si>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</si>
  <si>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</si>
  <si>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</si>
  <si>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</si>
  <si>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</si>
  <si>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</si>
  <si>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</si>
  <si>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</si>
  <si>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</si>
  <si>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</si>
  <si>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</si>
  <si>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</si>
  <si>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</si>
  <si>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</si>
  <si>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</si>
  <si>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</si>
  <si>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</si>
  <si>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</si>
  <si>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</si>
  <si>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</si>
  <si>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</si>
  <si>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</si>
  <si>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</si>
  <si>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</si>
  <si>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</si>
  <si>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</si>
  <si>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</si>
  <si>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</si>
  <si>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</si>
  <si>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</si>
  <si>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</si>
  <si>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</si>
  <si>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</si>
  <si>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</si>
  <si>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</si>
  <si>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</si>
  <si>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</si>
  <si>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</si>
  <si>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</si>
  <si>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</si>
  <si>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</si>
  <si>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</si>
  <si>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</si>
  <si>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</si>
  <si>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</si>
  <si>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</si>
  <si>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</si>
  <si>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</si>
  <si>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</si>
  <si>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</si>
  <si>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</si>
  <si>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</si>
  <si>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</si>
  <si>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</si>
  <si>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</si>
  <si>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</si>
  <si>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</si>
  <si>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</si>
  <si>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</si>
  <si>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</si>
  <si>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</si>
  <si>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</si>
  <si>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</si>
  <si>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</si>
  <si>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</si>
  <si>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</si>
  <si>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</si>
  <si>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</si>
  <si>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</si>
  <si>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</si>
  <si>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</si>
  <si>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</si>
  <si>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</si>
  <si>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</si>
  <si>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</si>
  <si>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</si>
  <si>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</si>
  <si>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</si>
  <si>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</si>
  <si>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</si>
  <si>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</si>
  <si>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</si>
  <si>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</si>
  <si>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</si>
  <si>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</si>
  <si>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</si>
  <si>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</si>
  <si>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</si>
  <si>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</si>
  <si>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</si>
  <si>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</si>
  <si>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</si>
  <si>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</si>
  <si>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</si>
  <si>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</si>
  <si>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</si>
  <si>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</si>
  <si>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</si>
  <si>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</si>
  <si>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</si>
  <si>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</si>
  <si>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</si>
  <si>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</si>
  <si>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</si>
  <si>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</si>
  <si>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</si>
  <si>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</si>
  <si>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</si>
  <si>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</si>
  <si>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</si>
  <si>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</si>
  <si>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</si>
  <si>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</si>
  <si>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</si>
  <si>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</si>
  <si>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</si>
  <si>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</si>
  <si>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</si>
  <si>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</si>
  <si>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</si>
  <si>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</si>
  <si>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</si>
  <si>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</si>
  <si>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</si>
  <si>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</si>
  <si>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</si>
  <si>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</si>
  <si>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</si>
  <si>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</si>
  <si>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</si>
  <si>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</si>
  <si>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</si>
  <si>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</si>
  <si>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</si>
  <si>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</si>
  <si>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</si>
  <si>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</si>
  <si>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</si>
  <si>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</si>
  <si>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</si>
  <si>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</si>
  <si>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</si>
  <si>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</si>
  <si>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</si>
  <si>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</si>
  <si>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</si>
  <si>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</si>
  <si>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</si>
  <si>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</si>
  <si>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</si>
  <si>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</si>
  <si>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</si>
  <si>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</si>
  <si>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</si>
  <si>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</si>
  <si>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</si>
  <si>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</si>
  <si>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</si>
  <si>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</si>
  <si>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</si>
  <si>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</si>
  <si>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</si>
  <si>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</si>
  <si>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</si>
  <si>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</si>
  <si>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</si>
  <si>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</si>
  <si>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</si>
  <si>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</si>
  <si>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</si>
  <si>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</si>
  <si>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</si>
  <si>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</si>
  <si>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</si>
  <si>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</si>
  <si>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</si>
  <si>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</si>
  <si>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</si>
  <si>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</si>
  <si>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</si>
  <si>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</si>
  <si>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</si>
  <si>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</si>
  <si>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</si>
  <si>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</si>
  <si>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</si>
  <si>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</si>
  <si>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</si>
  <si>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</si>
  <si>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</si>
  <si>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</si>
  <si>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</si>
  <si>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</si>
  <si>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</si>
  <si>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</si>
  <si>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</si>
  <si>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</si>
  <si>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</si>
  <si>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</si>
  <si>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</si>
  <si>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</si>
  <si>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</si>
  <si>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</si>
  <si>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</si>
  <si>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</si>
  <si>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</si>
  <si>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</si>
  <si>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</si>
  <si>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</si>
  <si>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</si>
  <si>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</si>
  <si>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</si>
  <si>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</si>
  <si>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</si>
  <si>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</si>
  <si>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</si>
  <si>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</si>
  <si>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</si>
  <si>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</si>
  <si>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</si>
  <si>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</si>
  <si>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</si>
  <si>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</si>
  <si>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</si>
  <si>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</si>
  <si>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</si>
  <si>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</si>
  <si>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</si>
  <si>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</si>
  <si>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</si>
  <si>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</si>
  <si>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</si>
  <si>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</si>
  <si>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</si>
  <si>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</si>
  <si>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</si>
  <si>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</si>
  <si>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</si>
  <si>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</si>
  <si>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</si>
  <si>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</si>
  <si>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</si>
  <si>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</si>
  <si>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</si>
  <si>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</si>
  <si>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</si>
  <si>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</si>
  <si>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</si>
  <si>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</si>
  <si>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</si>
  <si>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</si>
  <si>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</si>
  <si>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</si>
  <si>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</si>
  <si>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</si>
  <si>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</si>
  <si>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</si>
  <si>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</si>
  <si>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</si>
  <si>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</si>
  <si>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</si>
  <si>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</si>
  <si>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</si>
  <si>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</si>
  <si>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</si>
  <si>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</si>
  <si>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</si>
  <si>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</si>
  <si>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</si>
  <si>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</si>
  <si>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</si>
  <si>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</si>
  <si>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</si>
  <si>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</si>
  <si>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</si>
  <si>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</si>
  <si>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</si>
  <si>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</si>
  <si>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</si>
  <si>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</si>
  <si>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</si>
  <si>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</si>
  <si>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</si>
  <si>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</si>
  <si>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</si>
  <si>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</si>
  <si>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</si>
  <si>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</si>
  <si>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</si>
  <si>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</si>
  <si>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</si>
  <si>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</si>
  <si>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</si>
  <si>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</si>
  <si>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</si>
  <si>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</si>
  <si>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</si>
  <si>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</si>
  <si>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</si>
  <si>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</si>
  <si>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</si>
  <si>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</si>
  <si>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</si>
  <si>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</si>
  <si>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</si>
  <si>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</si>
  <si>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</si>
  <si>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</si>
  <si>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</si>
  <si>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</si>
  <si>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</si>
  <si>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</si>
  <si>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</si>
  <si>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</si>
  <si>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</si>
  <si>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</si>
  <si>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</si>
  <si>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</si>
  <si>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</si>
  <si>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</si>
  <si>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</si>
  <si>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</si>
  <si>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</si>
  <si>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</si>
  <si>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</si>
  <si>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</si>
  <si>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</si>
  <si>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</si>
  <si>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</si>
  <si>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</si>
  <si>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</si>
  <si>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</si>
  <si>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</si>
  <si>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</si>
  <si>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</si>
  <si>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</si>
  <si>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</si>
  <si>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</si>
  <si>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</si>
  <si>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</si>
  <si>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</si>
  <si>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</si>
  <si>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</si>
  <si>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</si>
  <si>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</si>
  <si>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</si>
  <si>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</si>
  <si>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</si>
  <si>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</si>
  <si>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</si>
  <si>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</si>
  <si>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</si>
  <si>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</si>
  <si>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</si>
  <si>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</si>
  <si>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</si>
  <si>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</si>
  <si>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</si>
  <si>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</si>
  <si>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</si>
  <si>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</si>
  <si>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</si>
  <si>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</si>
  <si>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</si>
  <si>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</si>
  <si>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</si>
  <si>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</si>
  <si>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</si>
  <si>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</si>
  <si>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</si>
  <si>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</si>
  <si>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</si>
  <si>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</si>
  <si>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</si>
  <si>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</si>
  <si>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</si>
  <si>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</si>
  <si>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</si>
  <si>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</si>
  <si>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</si>
  <si>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</si>
  <si>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</si>
  <si>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</si>
  <si>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</si>
  <si>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</si>
  <si>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</si>
  <si>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</si>
  <si>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</si>
  <si>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</si>
  <si>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</si>
  <si>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</si>
  <si>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</si>
  <si>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</si>
  <si>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</si>
  <si>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</si>
  <si>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</si>
  <si>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</si>
  <si>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</si>
  <si>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</si>
  <si>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</si>
  <si>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</si>
  <si>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</si>
  <si>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</si>
  <si>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</si>
  <si>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</si>
  <si>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</si>
  <si>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</si>
  <si>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</si>
  <si>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</si>
  <si>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</si>
  <si>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</si>
  <si>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</si>
  <si>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</si>
  <si>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</si>
  <si>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</si>
  <si>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</si>
  <si>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</si>
  <si>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</si>
  <si>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</si>
  <si>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</si>
  <si>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</si>
  <si>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</si>
  <si>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</si>
  <si>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</si>
  <si>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</si>
  <si>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</si>
  <si>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</si>
  <si>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</si>
  <si>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</si>
  <si>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</si>
  <si>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</si>
  <si>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</si>
  <si>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</si>
  <si>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</si>
  <si>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</si>
  <si>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</si>
  <si>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</si>
  <si>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</si>
  <si>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</si>
  <si>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</si>
  <si>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</si>
  <si>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</si>
  <si>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</si>
  <si>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</si>
  <si>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</si>
  <si>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</si>
  <si>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</si>
  <si>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</si>
  <si>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</si>
  <si>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</si>
  <si>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</si>
  <si>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</si>
  <si>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</si>
  <si>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</si>
  <si>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</si>
  <si>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</si>
  <si>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</si>
  <si>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</si>
  <si>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</si>
  <si>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</si>
  <si>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</si>
  <si>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</si>
  <si>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</si>
  <si>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</si>
  <si>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</si>
  <si>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</si>
  <si>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</si>
  <si>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</si>
  <si>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</si>
  <si>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</si>
  <si>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</si>
  <si>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</si>
  <si>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</si>
  <si>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</si>
  <si>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</si>
  <si>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</si>
  <si>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</si>
  <si>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</si>
  <si>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</si>
  <si>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</si>
  <si>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</si>
  <si>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</si>
  <si>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</si>
  <si>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</si>
  <si>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</si>
  <si>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</si>
  <si>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</si>
  <si>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</si>
  <si>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</si>
  <si>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</si>
  <si>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</si>
  <si>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</si>
  <si>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</si>
  <si>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</si>
  <si>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</si>
  <si>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</si>
  <si>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</si>
  <si>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</si>
  <si>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</si>
  <si>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</si>
  <si>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</si>
  <si>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</si>
  <si>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</si>
  <si>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</si>
  <si>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</si>
  <si>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</si>
  <si>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</si>
  <si>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</si>
  <si>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</si>
  <si>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</si>
  <si>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</si>
  <si>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</si>
  <si>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</si>
  <si>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</si>
  <si>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</si>
  <si>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</si>
  <si>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</si>
  <si>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</si>
  <si>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</si>
  <si>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</si>
  <si>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</si>
  <si>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</si>
  <si>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</si>
  <si>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</si>
  <si>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</si>
  <si>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</si>
  <si>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</si>
  <si>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</si>
  <si>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</si>
  <si>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</si>
  <si>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</si>
  <si>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</si>
  <si>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</si>
  <si>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</si>
  <si>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</si>
  <si>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</si>
  <si>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</si>
  <si>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</si>
  <si>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</si>
  <si>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</si>
  <si>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</si>
  <si>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</si>
  <si>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</si>
  <si>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</si>
  <si>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</si>
  <si>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</si>
  <si>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</si>
  <si>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</si>
  <si>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</si>
  <si>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</si>
  <si>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</si>
  <si>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</si>
  <si>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</si>
  <si>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</si>
  <si>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</si>
  <si>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</si>
  <si>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</si>
  <si>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</si>
  <si>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</si>
  <si>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</si>
  <si>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</si>
  <si>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</si>
  <si>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</si>
  <si>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</si>
  <si>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</si>
  <si>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</si>
  <si>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</si>
  <si>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</si>
  <si>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</si>
  <si>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</si>
  <si>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</si>
  <si>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</si>
  <si>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</si>
  <si>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</si>
  <si>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</si>
  <si>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</si>
  <si>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</si>
  <si>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</si>
  <si>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</si>
  <si>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</si>
  <si>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</si>
  <si>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</si>
  <si>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</si>
  <si>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</si>
  <si>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</si>
  <si>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</si>
  <si>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</si>
  <si>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</si>
  <si>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</si>
  <si>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</si>
  <si>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</si>
  <si>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</si>
  <si>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</si>
  <si>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</si>
  <si>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</si>
  <si>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</si>
  <si>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</si>
  <si>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</si>
  <si>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</si>
  <si>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</si>
  <si>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</si>
  <si>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</si>
  <si>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</si>
  <si>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</si>
  <si>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</si>
  <si>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</si>
  <si>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</si>
  <si>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</si>
  <si>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</si>
  <si>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</si>
  <si>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</si>
  <si>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</si>
  <si>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</si>
  <si>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</si>
  <si>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</si>
  <si>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</si>
  <si>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</si>
  <si>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</si>
  <si>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</si>
  <si>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</si>
  <si>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</si>
  <si>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</si>
  <si>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</si>
  <si>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</si>
  <si>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</si>
  <si>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</si>
  <si>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</si>
  <si>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</si>
  <si>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</si>
  <si>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</si>
  <si>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</si>
  <si>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</si>
  <si>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</si>
  <si>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</si>
  <si>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</si>
  <si>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</si>
  <si>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</si>
  <si>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</si>
  <si>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</si>
  <si>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</si>
  <si>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</si>
  <si>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</si>
  <si>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</si>
  <si>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</si>
  <si>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</si>
  <si>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</si>
  <si>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</si>
  <si>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</si>
  <si>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</si>
  <si>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</si>
  <si>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</si>
  <si>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</si>
  <si>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</si>
  <si>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</si>
  <si>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</si>
  <si>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</si>
  <si>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</si>
  <si>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</si>
  <si>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</si>
  <si>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</si>
  <si>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</si>
  <si>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</si>
  <si>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</si>
  <si>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</si>
  <si>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</si>
  <si>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</si>
  <si>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</si>
  <si>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</si>
  <si>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</si>
  <si>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</si>
  <si>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</si>
  <si>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</si>
  <si>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</si>
  <si>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</si>
  <si>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</si>
  <si>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</si>
  <si>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</si>
  <si>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</si>
  <si>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</si>
  <si>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</si>
  <si>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</si>
  <si>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</si>
  <si>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</si>
  <si>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</si>
  <si>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</si>
  <si>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</si>
  <si>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</si>
  <si>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</si>
  <si>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</si>
  <si>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</si>
  <si>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</si>
  <si>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</si>
  <si>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</si>
  <si>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</si>
  <si>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</si>
  <si>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</si>
  <si>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</si>
  <si>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</si>
  <si>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</si>
  <si>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</si>
  <si>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</si>
  <si>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</si>
  <si>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</si>
  <si>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</si>
  <si>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</si>
  <si>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</si>
  <si>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</si>
  <si>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</si>
  <si>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</si>
  <si>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</si>
  <si>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</si>
  <si>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</si>
  <si>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</si>
  <si>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</si>
  <si>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</si>
  <si>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</si>
  <si>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</si>
  <si>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</si>
  <si>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</si>
  <si>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</si>
  <si>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</si>
  <si>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</si>
  <si>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</si>
  <si>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</si>
  <si>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</si>
  <si>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</si>
  <si>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</si>
  <si>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</si>
  <si>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</si>
  <si>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</si>
  <si>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</si>
  <si>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</si>
  <si>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</si>
  <si>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</si>
  <si>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</si>
  <si>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</si>
  <si>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</si>
  <si>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</si>
  <si>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</si>
  <si>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</si>
  <si>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</si>
  <si>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</si>
  <si>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</si>
  <si>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</si>
  <si>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</si>
  <si>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</si>
  <si>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</si>
  <si>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</si>
  <si>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</si>
  <si>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</si>
  <si>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</si>
  <si>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</si>
  <si>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</si>
  <si>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</si>
  <si>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</si>
  <si>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</si>
  <si>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</si>
  <si>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</si>
  <si>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</si>
  <si>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</si>
  <si>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</si>
  <si>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</si>
  <si>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</si>
  <si>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</si>
  <si>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</si>
  <si>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</si>
  <si>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</si>
  <si>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</si>
  <si>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</si>
  <si>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</si>
  <si>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</si>
  <si>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</si>
  <si>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</si>
  <si>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</si>
  <si>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</si>
  <si>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</si>
  <si>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</si>
  <si>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</si>
  <si>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</si>
  <si>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</si>
  <si>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</si>
  <si>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</si>
  <si>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</si>
  <si>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</si>
  <si>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</si>
  <si>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</si>
  <si>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</si>
  <si>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</si>
  <si>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</si>
  <si>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</si>
  <si>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</si>
  <si>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</si>
  <si>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</si>
  <si>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</si>
  <si>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</si>
  <si>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</si>
  <si>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</si>
  <si>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</si>
  <si>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</si>
  <si>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</si>
  <si>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</si>
  <si>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</si>
  <si>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</si>
  <si>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</si>
  <si>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</si>
  <si>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</si>
  <si>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</si>
  <si>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</si>
  <si>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</si>
  <si>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</si>
  <si>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</si>
  <si>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</si>
  <si>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</si>
  <si>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</si>
  <si>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</si>
  <si>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</si>
  <si>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</si>
  <si>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</si>
  <si>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</si>
  <si>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</si>
  <si>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</si>
  <si>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</si>
  <si>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</si>
  <si>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</si>
  <si>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</si>
  <si>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</si>
  <si>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</si>
  <si>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</si>
  <si>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</si>
  <si>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</si>
  <si>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</si>
  <si>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</si>
  <si>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</si>
  <si>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</si>
  <si>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</si>
  <si>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</si>
  <si>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</si>
  <si>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</si>
  <si>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</si>
  <si>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</si>
  <si>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</si>
  <si>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</si>
  <si>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</si>
  <si>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</si>
  <si>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</si>
  <si>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</si>
  <si>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</si>
  <si>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</si>
  <si>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</si>
  <si>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</si>
  <si>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</si>
  <si>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</si>
  <si>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</si>
  <si>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</si>
  <si>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</si>
  <si>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</si>
  <si>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</si>
  <si>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</si>
  <si>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</si>
  <si>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</si>
  <si>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</si>
  <si>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</si>
  <si>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</si>
  <si>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</si>
  <si>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</si>
  <si>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</si>
  <si>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</si>
  <si>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</si>
  <si>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</si>
  <si>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</si>
  <si>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</si>
  <si>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</si>
  <si>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</si>
  <si>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</si>
  <si>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</si>
  <si>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</si>
  <si>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</si>
  <si>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</si>
  <si>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</si>
  <si>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</si>
  <si>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</si>
  <si>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</si>
  <si>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</si>
  <si>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</si>
  <si>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</si>
  <si>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</si>
  <si>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</si>
  <si>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</si>
  <si>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</si>
  <si>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</si>
  <si>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</si>
  <si>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</si>
  <si>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</si>
  <si>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</si>
  <si>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</si>
  <si>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</si>
  <si>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</si>
  <si>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</si>
  <si>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</si>
  <si>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</si>
  <si>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</si>
  <si>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</si>
  <si>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</si>
  <si>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</si>
  <si>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</si>
  <si>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</si>
  <si>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</si>
  <si>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</si>
  <si>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</si>
  <si>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</si>
  <si>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</si>
  <si>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</si>
  <si>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</si>
  <si>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</si>
  <si>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</si>
  <si>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</si>
  <si>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</si>
  <si>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</si>
  <si>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</si>
  <si>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</si>
  <si>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</si>
  <si>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</si>
  <si>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</si>
  <si>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</si>
  <si>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</si>
  <si>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</si>
  <si>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</si>
  <si>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</si>
  <si>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</si>
  <si>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</si>
  <si>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</si>
  <si>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</si>
  <si>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</si>
  <si>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</si>
  <si>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</si>
  <si>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</si>
  <si>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</si>
  <si>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</si>
  <si>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</si>
  <si>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</si>
  <si>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</si>
  <si>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</si>
  <si>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</si>
  <si>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</si>
  <si>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</si>
  <si>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</si>
  <si>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</si>
  <si>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</si>
  <si>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</si>
  <si>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</si>
  <si>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</si>
  <si>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</si>
  <si>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</si>
  <si>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</si>
  <si>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</si>
  <si>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</si>
  <si>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</si>
  <si>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</si>
  <si>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</si>
  <si>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</si>
  <si>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</si>
  <si>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</si>
  <si>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</si>
  <si>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</si>
  <si>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</si>
  <si>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</si>
  <si>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</si>
  <si>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</si>
  <si>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</si>
  <si>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</si>
  <si>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</si>
  <si>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</si>
  <si>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</si>
  <si>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</si>
  <si>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</si>
  <si>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</si>
  <si>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</si>
  <si>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</si>
  <si>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</si>
  <si>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</si>
  <si>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</si>
  <si>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</si>
  <si>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</si>
  <si>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</si>
  <si>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</si>
  <si>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</si>
  <si>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</si>
  <si>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</si>
  <si>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</si>
  <si>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</si>
  <si>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</si>
  <si>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</si>
  <si>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</si>
  <si>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</si>
  <si>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</si>
  <si>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</si>
  <si>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</si>
  <si>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</si>
  <si>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</si>
  <si>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</si>
  <si>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</si>
  <si>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</si>
  <si>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</si>
  <si>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</si>
  <si>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</si>
  <si>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</si>
  <si>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</si>
  <si>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</si>
  <si>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</si>
  <si>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</si>
  <si>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</si>
  <si>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</si>
  <si>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</si>
  <si>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</si>
  <si>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</si>
  <si>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</si>
  <si>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</si>
  <si>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</si>
  <si>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</si>
  <si>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</si>
  <si>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</si>
  <si>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</si>
  <si>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</si>
  <si>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</si>
  <si>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</si>
  <si>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</si>
  <si>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</si>
  <si>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</si>
  <si>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</si>
  <si>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</si>
  <si>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</si>
  <si>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</si>
  <si>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</si>
  <si>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</si>
  <si>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</si>
  <si>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</si>
  <si>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</si>
  <si>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</si>
  <si>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</si>
  <si>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</si>
  <si>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</si>
  <si>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</si>
  <si>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</si>
  <si>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</si>
  <si>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</si>
  <si>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</si>
  <si>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</si>
  <si>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</si>
  <si>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</si>
  <si>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</si>
  <si>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</si>
  <si>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</si>
  <si>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</si>
  <si>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</si>
  <si>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</si>
  <si>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</si>
  <si>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</si>
  <si>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</si>
  <si>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</si>
  <si>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</si>
  <si>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</si>
  <si>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</si>
  <si>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</si>
  <si>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</si>
  <si>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</si>
  <si>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</si>
  <si>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</si>
  <si>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</si>
  <si>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</si>
  <si>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</si>
  <si>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</si>
  <si>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</si>
  <si>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</si>
  <si>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</si>
  <si>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</si>
  <si>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</si>
  <si>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</si>
  <si>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</si>
  <si>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</si>
  <si>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</si>
  <si>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</si>
  <si>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</si>
  <si>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</si>
  <si>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</si>
  <si>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</si>
  <si>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</si>
  <si>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</si>
  <si>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</si>
  <si>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</si>
  <si>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</si>
  <si>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</si>
  <si>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</si>
  <si>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</si>
  <si>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</si>
  <si>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</si>
  <si>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</si>
  <si>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</si>
  <si>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</si>
  <si>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</si>
  <si>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</si>
  <si>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</si>
  <si>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</si>
  <si>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</si>
  <si>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</si>
  <si>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</si>
  <si>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</si>
  <si>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</si>
  <si>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</si>
  <si>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</si>
  <si>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</si>
  <si>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</si>
  <si>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</si>
  <si>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</si>
  <si>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</si>
  <si>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</si>
  <si>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</si>
  <si>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</si>
  <si>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</si>
  <si>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</si>
  <si>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</si>
  <si>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</si>
  <si>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</si>
  <si>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</si>
  <si>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</si>
  <si>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</si>
  <si>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</si>
  <si>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</si>
  <si>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</si>
  <si>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</si>
  <si>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</si>
  <si>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</si>
  <si>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</si>
  <si>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</si>
  <si>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</si>
  <si>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</si>
  <si>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</si>
  <si>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</si>
  <si>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</si>
  <si>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</si>
  <si>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</si>
  <si>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</si>
  <si>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</si>
  <si>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</si>
  <si>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</si>
  <si>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</si>
  <si>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</si>
  <si>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</si>
  <si>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</si>
  <si>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</si>
  <si>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</si>
  <si>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</si>
  <si>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</si>
  <si>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</si>
  <si>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</si>
  <si>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</si>
  <si>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</si>
  <si>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</si>
  <si>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</si>
  <si>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</si>
  <si>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</si>
  <si>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</si>
  <si>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</si>
  <si>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</si>
  <si>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</si>
  <si>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</si>
  <si>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</si>
  <si>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</si>
  <si>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</si>
  <si>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</si>
  <si>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</si>
  <si>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</si>
  <si>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</si>
  <si>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</si>
  <si>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</si>
  <si>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</si>
  <si>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</si>
  <si>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</si>
  <si>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</si>
  <si>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</si>
  <si>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</si>
  <si>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</si>
  <si>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</si>
  <si>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</si>
  <si>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</si>
  <si>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</si>
  <si>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</si>
  <si>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</si>
  <si>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</si>
  <si>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</si>
  <si>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</si>
  <si>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</si>
  <si>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</si>
  <si>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</si>
  <si>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</si>
  <si>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</si>
  <si>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</si>
  <si>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</si>
  <si>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</si>
  <si>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</si>
  <si>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</si>
  <si>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</si>
  <si>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</si>
  <si>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</si>
  <si>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</si>
  <si>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</si>
  <si>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</si>
  <si>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</si>
  <si>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</si>
  <si>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</si>
  <si>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</si>
  <si>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</si>
  <si>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</si>
  <si>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</si>
  <si>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</si>
  <si>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</si>
  <si>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</si>
  <si>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</si>
  <si>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</si>
  <si>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</si>
  <si>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</si>
  <si>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</si>
  <si>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</si>
  <si>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</si>
  <si>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</si>
  <si>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</si>
  <si>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</si>
  <si>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</si>
  <si>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</si>
  <si>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</si>
  <si>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</si>
  <si>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</si>
  <si>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</si>
  <si>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</si>
  <si>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</si>
  <si>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</si>
  <si>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</si>
  <si>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</si>
  <si>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</si>
  <si>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</si>
  <si>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</si>
  <si>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</si>
  <si>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</si>
  <si>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</si>
  <si>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</si>
  <si>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</si>
  <si>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</si>
  <si>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</si>
  <si>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</si>
  <si>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</si>
  <si>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</si>
  <si>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</si>
  <si>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</si>
  <si>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</si>
  <si>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</si>
  <si>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</si>
  <si>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</si>
  <si>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</si>
  <si>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</si>
  <si>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</si>
  <si>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</si>
  <si>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</si>
  <si>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</si>
  <si>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</si>
  <si>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</si>
  <si>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</si>
  <si>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</si>
  <si>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</si>
  <si>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</si>
  <si>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</si>
  <si>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</si>
  <si>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</si>
  <si>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</si>
  <si>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</si>
  <si>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</si>
  <si>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</si>
  <si>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</si>
  <si>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</si>
  <si>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</si>
  <si>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</si>
  <si>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</si>
  <si>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</si>
  <si>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</si>
  <si>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</si>
  <si>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</si>
  <si>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</si>
  <si>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</si>
  <si>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</si>
  <si>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</si>
  <si>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</si>
  <si>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</si>
  <si>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</si>
  <si>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</si>
  <si>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</si>
  <si>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</si>
  <si>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</si>
  <si>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</si>
  <si>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</si>
  <si>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</si>
  <si>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</si>
  <si>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</si>
  <si>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</si>
  <si>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</si>
  <si>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</si>
  <si>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</si>
  <si>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</si>
  <si>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</si>
  <si>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</si>
  <si>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</si>
  <si>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</si>
  <si>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</si>
  <si>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</si>
  <si>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</si>
  <si>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</si>
  <si>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</si>
  <si>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</si>
  <si>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</si>
  <si>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</si>
  <si>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</si>
  <si>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</si>
  <si>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</si>
  <si>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</si>
  <si>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</si>
  <si>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</si>
  <si>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</si>
  <si>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</si>
  <si>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</si>
  <si>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</si>
  <si>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</si>
  <si>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</si>
  <si>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</si>
  <si>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</si>
  <si>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</si>
  <si>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</si>
  <si>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</si>
  <si>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</si>
  <si>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</si>
  <si>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</si>
  <si>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</si>
  <si>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</si>
  <si>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</si>
  <si>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</si>
  <si>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</si>
  <si>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</si>
  <si>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</si>
  <si>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</si>
  <si>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</si>
  <si>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</si>
  <si>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</si>
  <si>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</si>
  <si>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</si>
  <si>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</si>
  <si>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</si>
  <si>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</si>
  <si>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</si>
  <si>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</si>
  <si>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</si>
  <si>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</si>
  <si>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</si>
  <si>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</si>
  <si>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</si>
  <si>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</si>
  <si>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</si>
  <si>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</si>
  <si>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</si>
  <si>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</si>
  <si>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</si>
  <si>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</si>
  <si>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</si>
  <si>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</si>
  <si>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</si>
  <si>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</si>
  <si>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</si>
  <si>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</si>
  <si>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</si>
  <si>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</si>
  <si>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</si>
  <si>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</si>
  <si>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</si>
  <si>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</si>
  <si>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</si>
  <si>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</si>
  <si>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</si>
  <si>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</si>
  <si>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</si>
  <si>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</si>
  <si>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</si>
  <si>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</si>
  <si>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</si>
  <si>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</si>
  <si>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</si>
  <si>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</si>
  <si>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</si>
  <si>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</si>
  <si>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</si>
  <si>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</si>
  <si>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</si>
  <si>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</si>
  <si>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</si>
  <si>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</si>
  <si>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</si>
  <si>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</si>
  <si>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</si>
  <si>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</si>
  <si>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</si>
  <si>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</si>
  <si>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</si>
  <si>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</si>
  <si>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</si>
  <si>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</si>
  <si>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</si>
  <si>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</si>
  <si>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</si>
  <si>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</si>
  <si>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</si>
  <si>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</si>
  <si>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</si>
  <si>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</si>
  <si>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</si>
  <si>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</si>
  <si>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</si>
  <si>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</si>
  <si>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</si>
  <si>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</si>
  <si>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</si>
  <si>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</si>
  <si>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</si>
  <si>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</si>
  <si>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</si>
  <si>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</si>
  <si>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</si>
  <si>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</si>
  <si>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</si>
  <si>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</si>
  <si>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</si>
  <si>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</si>
  <si>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</si>
  <si>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</si>
  <si>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</si>
  <si>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</si>
  <si>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</si>
  <si>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</si>
  <si>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</si>
  <si>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</si>
  <si>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</si>
  <si>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</si>
  <si>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</si>
  <si>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</si>
  <si>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</si>
  <si>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</si>
  <si>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</si>
  <si>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</si>
  <si>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</si>
  <si>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</si>
  <si>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</si>
  <si>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</si>
  <si>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</si>
  <si>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</si>
  <si>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</si>
  <si>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</si>
  <si>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</si>
  <si>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</si>
  <si>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</si>
  <si>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</si>
  <si>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</si>
  <si>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</si>
  <si>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</si>
  <si>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</si>
  <si>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</si>
  <si>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</si>
  <si>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</si>
  <si>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</si>
  <si>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</si>
  <si>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</si>
  <si>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</si>
  <si>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</si>
  <si>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</si>
  <si>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</si>
  <si>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</si>
  <si>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</si>
  <si>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</si>
  <si>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</si>
  <si>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</si>
  <si>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</si>
  <si>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</si>
  <si>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</si>
  <si>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</si>
  <si>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</si>
  <si>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</si>
  <si>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</si>
  <si>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</si>
  <si>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</si>
  <si>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</si>
  <si>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</si>
  <si>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</si>
  <si>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</si>
  <si>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</si>
  <si>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</si>
  <si>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</si>
  <si>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</si>
  <si>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</si>
  <si>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</si>
  <si>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</si>
  <si>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</si>
  <si>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</si>
  <si>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</si>
  <si>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</si>
  <si>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</si>
  <si>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</si>
  <si>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</si>
  <si>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</si>
  <si>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</si>
  <si>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</si>
  <si>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</si>
  <si>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</si>
  <si>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</si>
  <si>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</si>
  <si>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</si>
  <si>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</si>
  <si>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</si>
  <si>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</si>
  <si>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</si>
  <si>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</si>
  <si>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</si>
  <si>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</si>
  <si>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</si>
  <si>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</si>
  <si>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</si>
  <si>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</si>
  <si>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</si>
  <si>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</si>
  <si>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</si>
  <si>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</si>
  <si>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</si>
  <si>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</si>
  <si>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</si>
  <si>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</si>
  <si>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</si>
  <si>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</si>
  <si>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</si>
  <si>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</si>
  <si>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</si>
  <si>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</si>
  <si>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</si>
  <si>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</si>
  <si>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</si>
  <si>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</si>
  <si>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</si>
  <si>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</si>
  <si>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</si>
  <si>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</si>
  <si>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</si>
  <si>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</si>
  <si>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</si>
  <si>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</si>
  <si>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</si>
  <si>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</si>
  <si>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</si>
  <si>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</si>
  <si>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</si>
  <si>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</si>
  <si>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</si>
  <si>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</si>
  <si>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</si>
  <si>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</si>
  <si>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</si>
  <si>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</si>
  <si>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</si>
  <si>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</si>
  <si>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</si>
  <si>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</si>
  <si>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</si>
  <si>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</si>
  <si>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</si>
  <si>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</si>
  <si>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</si>
  <si>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</si>
  <si>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</si>
  <si>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</si>
  <si>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</si>
  <si>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</si>
  <si>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</si>
  <si>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</si>
  <si>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</si>
  <si>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</si>
  <si>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</si>
  <si>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</si>
  <si>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</si>
  <si>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</si>
  <si>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</si>
  <si>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</si>
  <si>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</si>
  <si>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</si>
  <si>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</si>
  <si>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</si>
  <si>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</si>
  <si>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</si>
  <si>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</si>
  <si>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</si>
  <si>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</si>
  <si>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</si>
  <si>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</si>
  <si>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</si>
  <si>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</si>
  <si>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</si>
  <si>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</si>
  <si>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</si>
  <si>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</si>
  <si>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</si>
  <si>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</si>
  <si>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</si>
  <si>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</si>
  <si>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</si>
  <si>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</si>
  <si>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</si>
  <si>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</si>
  <si>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</si>
  <si>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</si>
  <si>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</si>
  <si>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</si>
  <si>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</si>
  <si>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</si>
  <si>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</si>
  <si>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</si>
  <si>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</si>
  <si>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</si>
  <si>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</si>
  <si>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</si>
  <si>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</si>
  <si>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</si>
  <si>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</si>
  <si>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</si>
  <si>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</si>
  <si>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</si>
  <si>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</si>
  <si>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</si>
  <si>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</si>
  <si>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</si>
  <si>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</si>
  <si>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</si>
  <si>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</si>
  <si>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</si>
  <si>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</si>
  <si>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</si>
  <si>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</si>
  <si>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</si>
  <si>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</si>
  <si>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</si>
  <si>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</si>
  <si>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</si>
  <si>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</si>
  <si>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</si>
  <si>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</si>
  <si>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</si>
  <si>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</si>
  <si>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</si>
  <si>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</si>
  <si>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</si>
  <si>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</si>
  <si>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</si>
  <si>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</si>
  <si>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</si>
  <si>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</si>
  <si>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</si>
  <si>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</si>
  <si>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</si>
  <si>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</si>
  <si>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</si>
  <si>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</si>
  <si>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</si>
  <si>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</si>
  <si>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</si>
  <si>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</si>
  <si>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</si>
  <si>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</si>
  <si>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</si>
  <si>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</si>
  <si>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</si>
  <si>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</si>
  <si>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</si>
  <si>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</si>
  <si>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</si>
  <si>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</si>
  <si>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</si>
  <si>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</si>
  <si>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</si>
  <si>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</si>
  <si>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</si>
  <si>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</si>
  <si>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</si>
  <si>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</si>
  <si>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</si>
  <si>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</si>
  <si>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</si>
  <si>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</si>
  <si>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</si>
  <si>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</si>
  <si>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</si>
  <si>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</si>
  <si>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</si>
  <si>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</si>
  <si>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</si>
  <si>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</si>
  <si>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</si>
  <si>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</si>
  <si>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</si>
  <si>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</si>
  <si>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</si>
  <si>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</si>
  <si>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</si>
  <si>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</si>
  <si>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</si>
  <si>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</si>
  <si>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</si>
  <si>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</si>
  <si>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</si>
  <si>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</si>
  <si>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</si>
  <si>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</si>
  <si>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</si>
  <si>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</si>
  <si>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</si>
  <si>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</si>
  <si>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</si>
  <si>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</si>
  <si>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</si>
  <si>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</si>
  <si>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</si>
  <si>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</si>
  <si>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</si>
  <si>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</si>
  <si>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</si>
  <si>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</si>
  <si>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</si>
  <si>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</si>
  <si>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</si>
  <si>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</si>
  <si>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</si>
  <si>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</si>
  <si>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</si>
  <si>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</si>
  <si>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</si>
  <si>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</si>
  <si>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</si>
  <si>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</si>
  <si>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</si>
  <si>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</si>
  <si>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</si>
  <si>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</si>
  <si>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</si>
  <si>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</si>
  <si>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</si>
  <si>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</si>
  <si>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</si>
  <si>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</si>
  <si>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</si>
  <si>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</si>
  <si>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</si>
  <si>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</si>
  <si>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</si>
  <si>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</si>
  <si>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</si>
  <si>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</si>
  <si>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</si>
  <si>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</si>
  <si>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</si>
  <si>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</si>
  <si>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</si>
  <si>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</si>
  <si>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</si>
  <si>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</si>
  <si>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</si>
  <si>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</si>
  <si>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</si>
  <si>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</si>
  <si>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</si>
  <si>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</si>
  <si>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</si>
  <si>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</si>
  <si>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</si>
  <si>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</si>
  <si>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</si>
  <si>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</si>
  <si>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</si>
  <si>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</si>
  <si>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</si>
  <si>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</si>
  <si>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</si>
  <si>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</si>
  <si>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</si>
  <si>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</si>
  <si>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</si>
  <si>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</si>
  <si>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</si>
  <si>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</si>
  <si>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</si>
  <si>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</si>
  <si>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</si>
  <si>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</si>
  <si>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</si>
  <si>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</si>
  <si>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</si>
  <si>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</si>
  <si>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</si>
  <si>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</si>
  <si>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</si>
  <si>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</si>
  <si>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</si>
  <si>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</si>
  <si>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</si>
  <si>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</si>
  <si>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</si>
  <si>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</si>
  <si>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</si>
  <si>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</si>
  <si>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</si>
  <si>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</si>
  <si>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</si>
  <si>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</si>
  <si>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</si>
  <si>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</si>
  <si>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</si>
  <si>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</si>
  <si>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</si>
  <si>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</si>
  <si>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</si>
  <si>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</si>
  <si>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</si>
  <si>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</si>
  <si>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</si>
  <si>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</si>
  <si>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</si>
  <si>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</si>
  <si>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</si>
  <si>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</si>
  <si>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</si>
  <si>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</si>
  <si>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</si>
  <si>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</si>
  <si>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</si>
  <si>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</si>
  <si>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</si>
  <si>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</si>
  <si>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</si>
  <si>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</si>
  <si>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</si>
  <si>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</si>
  <si>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</si>
  <si>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</si>
  <si>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</si>
  <si>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</si>
  <si>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</si>
  <si>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</si>
  <si>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</si>
  <si>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</si>
  <si>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</si>
  <si>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</si>
  <si>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</si>
  <si>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</si>
  <si>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</si>
  <si>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</si>
  <si>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</si>
  <si>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</si>
  <si>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</si>
  <si>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</si>
  <si>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</si>
  <si>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</si>
  <si>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</si>
  <si>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</si>
  <si>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</si>
  <si>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</si>
  <si>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</si>
  <si>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</si>
  <si>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</si>
  <si>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</si>
  <si>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</si>
  <si>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</si>
  <si>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</si>
  <si>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</si>
  <si>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</si>
  <si>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</si>
  <si>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</si>
  <si>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</si>
  <si>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</si>
  <si>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</si>
  <si>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</si>
  <si>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</si>
  <si>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</si>
  <si>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</si>
  <si>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</si>
  <si>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</si>
  <si>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</si>
  <si>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</si>
  <si>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</si>
  <si>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</si>
  <si>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</si>
  <si>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</si>
  <si>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</si>
  <si>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</si>
  <si>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</si>
  <si>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</si>
  <si>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</si>
  <si>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</si>
  <si>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</si>
  <si>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</si>
  <si>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</si>
  <si>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</si>
  <si>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</si>
  <si>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</si>
  <si>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</si>
  <si>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</si>
  <si>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</si>
  <si>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</si>
  <si>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</si>
  <si>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</si>
  <si>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</si>
  <si>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</si>
  <si>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</si>
  <si>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</si>
  <si>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</si>
  <si>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</si>
  <si>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</si>
  <si>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</si>
  <si>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</si>
  <si>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</si>
  <si>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</si>
  <si>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</si>
  <si>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</si>
  <si>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</si>
  <si>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</si>
  <si>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</si>
  <si>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</si>
  <si>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</si>
  <si>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</si>
  <si>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</si>
  <si>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</si>
  <si>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</si>
  <si>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</si>
  <si>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</si>
  <si>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</si>
  <si>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</si>
  <si>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</si>
  <si>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</si>
  <si>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</si>
  <si>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</si>
  <si>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</si>
  <si>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</si>
  <si>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</si>
  <si>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</si>
  <si>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</si>
  <si>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</si>
  <si>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</si>
  <si>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</si>
  <si>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</si>
  <si>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</si>
  <si>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</si>
  <si>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</si>
  <si>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</si>
  <si>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</si>
  <si>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</si>
  <si>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</si>
  <si>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</si>
  <si>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</si>
  <si>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</si>
  <si>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</si>
  <si>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</si>
  <si>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</si>
  <si>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</si>
  <si>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</si>
  <si>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</si>
  <si>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</si>
  <si>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</si>
  <si>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</si>
  <si>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</si>
  <si>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</si>
  <si>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</si>
  <si>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</si>
  <si>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</si>
  <si>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</si>
  <si>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</si>
  <si>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</si>
  <si>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</si>
  <si>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</si>
  <si>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</si>
  <si>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</si>
  <si>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</si>
  <si>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</si>
  <si>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</si>
  <si>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</si>
  <si>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</si>
  <si>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</si>
  <si>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</si>
  <si>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</si>
  <si>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</si>
  <si>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</si>
  <si>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</si>
  <si>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</si>
  <si>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</si>
  <si>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</si>
  <si>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</si>
  <si>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</si>
  <si>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</si>
  <si>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</si>
  <si>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</si>
  <si>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</si>
  <si>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</si>
  <si>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</si>
  <si>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</si>
  <si>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</si>
  <si>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</si>
  <si>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</si>
  <si>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</si>
  <si>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</si>
  <si>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</si>
  <si>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</si>
  <si>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</si>
  <si>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</si>
  <si>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</si>
  <si>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</si>
  <si>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</si>
  <si>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</si>
  <si>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</si>
  <si>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</si>
  <si>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</si>
  <si>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</si>
  <si>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</si>
  <si>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</si>
  <si>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</si>
  <si>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</si>
  <si>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</si>
  <si>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</si>
  <si>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</si>
  <si>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</si>
  <si>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</si>
  <si>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</si>
  <si>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</si>
  <si>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</si>
  <si>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</si>
  <si>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</si>
  <si>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</si>
  <si>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</si>
  <si>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</si>
  <si>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</si>
  <si>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</si>
  <si>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</si>
  <si>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</si>
  <si>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</si>
  <si>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</si>
  <si>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</si>
  <si>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</si>
  <si>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</si>
  <si>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</si>
  <si>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</si>
  <si>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</si>
  <si>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</si>
  <si>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</si>
  <si>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</si>
  <si>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</si>
  <si>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</si>
  <si>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</si>
  <si>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</si>
  <si>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</si>
  <si>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</si>
  <si>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</si>
  <si>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</si>
  <si>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</si>
  <si>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</si>
  <si>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</si>
  <si>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</si>
  <si>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</si>
  <si>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</si>
  <si>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</si>
  <si>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</si>
  <si>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</si>
  <si>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</si>
  <si>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</si>
  <si>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</si>
  <si>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</si>
  <si>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</si>
  <si>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</si>
  <si>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</si>
  <si>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</si>
  <si>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</si>
  <si>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</si>
  <si>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</si>
  <si>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</si>
  <si>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</si>
  <si>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</si>
  <si>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</si>
  <si>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</si>
  <si>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</si>
  <si>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</si>
  <si>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</si>
  <si>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</si>
  <si>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</si>
  <si>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</si>
  <si>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</si>
  <si>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</si>
  <si>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</si>
  <si>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</si>
  <si>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</si>
  <si>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</si>
  <si>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</si>
  <si>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</si>
  <si>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</si>
  <si>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</si>
  <si>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</si>
  <si>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</si>
  <si>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</si>
  <si>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</si>
  <si>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</si>
  <si>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</si>
  <si>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</si>
  <si>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</si>
  <si>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</si>
  <si>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</si>
  <si>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</si>
  <si>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</si>
  <si>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</si>
  <si>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</si>
  <si>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</si>
  <si>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</si>
  <si>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</si>
  <si>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</si>
  <si>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</si>
  <si>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</si>
  <si>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</si>
  <si>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</si>
  <si>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</si>
  <si>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</si>
  <si>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</si>
  <si>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</si>
  <si>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</si>
  <si>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</si>
  <si>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</si>
  <si>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</si>
  <si>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</si>
  <si>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</si>
  <si>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</si>
  <si>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</si>
  <si>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</si>
  <si>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</si>
  <si>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</si>
  <si>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</si>
  <si>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</si>
  <si>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</si>
  <si>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</si>
  <si>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</si>
  <si>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</si>
  <si>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</si>
  <si>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</si>
  <si>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</si>
  <si>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</si>
  <si>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</si>
  <si>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</si>
  <si>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</si>
  <si>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</si>
  <si>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</si>
  <si>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</si>
  <si>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</si>
  <si>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</si>
  <si>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</si>
  <si>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</si>
  <si>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</si>
  <si>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</si>
  <si>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</si>
  <si>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</si>
  <si>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</si>
  <si>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</si>
  <si>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</si>
  <si>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</si>
  <si>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</si>
  <si>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</si>
  <si>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</si>
  <si>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</si>
  <si>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</si>
  <si>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</si>
  <si>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</si>
  <si>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</si>
  <si>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</si>
  <si>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</si>
  <si>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</si>
  <si>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</si>
  <si>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</si>
  <si>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</si>
  <si>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</si>
  <si>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</si>
  <si>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</si>
  <si>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</si>
  <si>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</si>
  <si>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</si>
  <si>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</si>
  <si>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</si>
  <si>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</si>
  <si>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</si>
  <si>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</si>
  <si>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</si>
  <si>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</si>
  <si>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</si>
  <si>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</si>
  <si>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</si>
  <si>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</si>
  <si>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</si>
  <si>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</si>
  <si>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</si>
  <si>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</si>
  <si>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</si>
  <si>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</si>
  <si>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</si>
  <si>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</si>
  <si>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</si>
  <si>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</si>
  <si>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</si>
  <si>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</si>
  <si>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</si>
  <si>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</si>
  <si>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</si>
  <si>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</si>
  <si>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</si>
  <si>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</si>
  <si>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</si>
  <si>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</si>
  <si>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</si>
  <si>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</si>
  <si>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</si>
  <si>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</si>
  <si>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</si>
  <si>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</si>
  <si>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</si>
  <si>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</si>
  <si>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</si>
  <si>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</si>
  <si>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</si>
  <si>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</si>
  <si>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</si>
  <si>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</si>
  <si>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</si>
  <si>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</si>
  <si>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</si>
  <si>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</si>
  <si>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</si>
  <si>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</si>
  <si>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</si>
  <si>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</si>
  <si>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</si>
  <si>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</si>
  <si>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</si>
  <si>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</si>
  <si>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</si>
  <si>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</si>
  <si>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</si>
  <si>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</si>
  <si>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</si>
  <si>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</si>
  <si>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</si>
  <si>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</si>
  <si>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</si>
  <si>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</si>
  <si>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</si>
  <si>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</si>
  <si>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</si>
  <si>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</si>
  <si>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</si>
  <si>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</si>
  <si>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</si>
  <si>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</si>
  <si>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</si>
  <si>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</si>
  <si>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</si>
  <si>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</si>
  <si>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</si>
  <si>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</si>
  <si>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</si>
  <si>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</si>
  <si>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</si>
  <si>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</si>
  <si>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</si>
  <si>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</si>
  <si>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</si>
  <si>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</si>
  <si>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</si>
  <si>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</si>
  <si>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</si>
  <si>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</si>
  <si>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</si>
  <si>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</si>
  <si>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</si>
  <si>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</si>
  <si>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</si>
  <si>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</si>
  <si>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</si>
  <si>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</si>
  <si>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</si>
  <si>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</si>
  <si>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</si>
  <si>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</si>
  <si>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</si>
  <si>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</si>
  <si>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</si>
  <si>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</si>
  <si>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</si>
  <si>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</si>
  <si>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</si>
  <si>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</si>
  <si>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</si>
  <si>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</si>
  <si>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</si>
  <si>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</si>
  <si>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</si>
  <si>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</si>
  <si>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</si>
  <si>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</si>
  <si>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</si>
  <si>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</si>
  <si>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</si>
  <si>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</si>
  <si>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</si>
  <si>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</si>
  <si>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</si>
  <si>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</si>
  <si>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</si>
  <si>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</si>
  <si>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</si>
  <si>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</si>
  <si>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</si>
  <si>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</si>
  <si>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</si>
  <si>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</si>
  <si>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</si>
  <si>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</si>
  <si>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</si>
  <si>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</si>
  <si>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</si>
  <si>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</si>
  <si>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</si>
  <si>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</si>
  <si>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</si>
  <si>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</si>
  <si>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</si>
  <si>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</si>
  <si>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</si>
  <si>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</si>
  <si>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</si>
  <si>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</si>
  <si>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</si>
  <si>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</si>
  <si>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</si>
  <si>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</si>
  <si>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</si>
  <si>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</si>
  <si>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</si>
  <si>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</si>
  <si>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</si>
  <si>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</si>
  <si>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</si>
  <si>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</si>
  <si>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</si>
  <si>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</si>
  <si>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</si>
  <si>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</si>
  <si>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</si>
  <si>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</si>
  <si>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</si>
  <si>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</si>
  <si>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</si>
  <si>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</si>
  <si>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</si>
  <si>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</si>
  <si>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</si>
  <si>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</si>
  <si>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</si>
  <si>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</si>
  <si>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</si>
  <si>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</si>
  <si>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</si>
  <si>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</si>
  <si>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</si>
  <si>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</si>
  <si>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</si>
  <si>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</si>
  <si>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</si>
  <si>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</si>
  <si>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</si>
  <si>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</si>
  <si>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</si>
  <si>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</si>
  <si>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</si>
  <si>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</si>
  <si>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</si>
  <si>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</si>
  <si>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</si>
  <si>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</si>
  <si>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</si>
  <si>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</si>
  <si>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</si>
  <si>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</si>
  <si>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</si>
  <si>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</si>
  <si>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</si>
  <si>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</si>
  <si>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</si>
  <si>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</si>
  <si>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</si>
  <si>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</si>
  <si>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</si>
  <si>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</si>
  <si>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</si>
  <si>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</si>
  <si>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</si>
  <si>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</si>
  <si>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</si>
  <si>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</si>
  <si>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</si>
  <si>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</si>
  <si>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</si>
  <si>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</si>
  <si>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</si>
  <si>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</si>
  <si>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</si>
  <si>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</si>
  <si>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</si>
  <si>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</si>
  <si>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</si>
  <si>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</si>
  <si>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</si>
  <si>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</si>
  <si>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</si>
  <si>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</si>
  <si>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</si>
  <si>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</si>
  <si>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</si>
  <si>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</si>
  <si>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</si>
  <si>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</si>
  <si>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</si>
  <si>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</si>
  <si>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</si>
  <si>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</si>
  <si>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</si>
  <si>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</si>
  <si>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</si>
  <si>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</si>
  <si>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</si>
  <si>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</si>
  <si>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</si>
  <si>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</si>
  <si>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</si>
  <si>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</si>
  <si>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</si>
  <si>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</si>
  <si>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</si>
  <si>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</si>
  <si>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</si>
  <si>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</si>
  <si>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</si>
  <si>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</si>
  <si>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</si>
  <si>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</si>
  <si>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</si>
  <si>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</si>
  <si>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</si>
  <si>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</si>
  <si>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</si>
  <si>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</si>
  <si>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</si>
  <si>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</si>
  <si>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</si>
  <si>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</si>
  <si>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</si>
  <si>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</si>
  <si>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</si>
  <si>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</si>
  <si>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</si>
  <si>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</si>
  <si>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</si>
  <si>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</si>
  <si>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</si>
  <si>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</si>
  <si>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</si>
  <si>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</si>
  <si>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</si>
  <si>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</si>
  <si>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</si>
  <si>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</si>
  <si>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</si>
  <si>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</si>
  <si>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</si>
  <si>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</si>
  <si>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</si>
  <si>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</si>
  <si>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</si>
  <si>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</si>
  <si>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</si>
  <si>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</si>
  <si>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</si>
  <si>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</si>
  <si>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</si>
  <si>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</si>
  <si>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</si>
  <si>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</si>
  <si>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</si>
  <si>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</si>
  <si>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</si>
  <si>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</si>
  <si>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</si>
  <si>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</si>
  <si>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</si>
  <si>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</si>
  <si>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</si>
  <si>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</si>
  <si>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</si>
  <si>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</si>
  <si>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</si>
  <si>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</si>
  <si>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</si>
  <si>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</si>
  <si>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</si>
  <si>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</si>
  <si>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</si>
  <si>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</si>
  <si>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</si>
  <si>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</si>
  <si>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</si>
  <si>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</si>
  <si>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</si>
  <si>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</si>
  <si>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</si>
  <si>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</si>
  <si>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</si>
  <si>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</si>
  <si>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</si>
  <si>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</si>
  <si>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</si>
  <si>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</si>
  <si>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</si>
  <si>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</si>
  <si>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</si>
  <si>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</si>
  <si>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</si>
  <si>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</si>
  <si>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</si>
  <si>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</si>
  <si>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</si>
  <si>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</si>
  <si>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</si>
  <si>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</si>
  <si>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</si>
  <si>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</si>
  <si>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</si>
  <si>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</si>
  <si>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</si>
  <si>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</si>
  <si>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</si>
  <si>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</si>
  <si>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</si>
  <si>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</si>
  <si>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</si>
  <si>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</si>
  <si>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</si>
  <si>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</si>
  <si>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</si>
  <si>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</si>
  <si>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</si>
  <si>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</si>
  <si>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</si>
  <si>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</si>
  <si>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</si>
  <si>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</si>
  <si>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</si>
  <si>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</si>
  <si>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</si>
  <si>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</si>
  <si>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</si>
  <si>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</si>
  <si>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</si>
  <si>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</si>
  <si>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</si>
  <si>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</si>
  <si>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</si>
  <si>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</si>
  <si>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</si>
  <si>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</si>
  <si>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</si>
  <si>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</si>
  <si>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</si>
  <si>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</si>
  <si>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</si>
  <si>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</si>
  <si>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</si>
  <si>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</si>
  <si>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</si>
  <si>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</si>
  <si>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</si>
  <si>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</si>
  <si>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</si>
  <si>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</si>
  <si>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</si>
  <si>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</si>
  <si>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</si>
  <si>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</si>
  <si>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</si>
  <si>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</si>
  <si>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</si>
  <si>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</si>
  <si>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</si>
  <si>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</si>
  <si>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</si>
  <si>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</si>
  <si>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</si>
  <si>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</si>
  <si>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</si>
  <si>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</si>
  <si>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</si>
  <si>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</si>
  <si>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</si>
  <si>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</si>
  <si>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</si>
  <si>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</si>
  <si>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</si>
  <si>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</si>
  <si>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</si>
  <si>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</si>
  <si>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</si>
  <si>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</si>
  <si>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</si>
  <si>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</si>
  <si>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</si>
  <si>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</si>
  <si>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</si>
  <si>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</si>
  <si>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</si>
  <si>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</si>
  <si>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</si>
  <si>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</si>
  <si>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</si>
  <si>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</si>
  <si>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</si>
  <si>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</si>
  <si>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</si>
  <si>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</si>
  <si>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</si>
  <si>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</si>
  <si>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</si>
  <si>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</si>
  <si>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</si>
  <si>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</si>
  <si>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</si>
  <si>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</si>
  <si>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</si>
  <si>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</si>
  <si>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</si>
  <si>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</si>
  <si>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</si>
  <si>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</si>
  <si>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</si>
  <si>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</si>
  <si>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</si>
  <si>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</si>
  <si>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</si>
  <si>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</si>
  <si>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</si>
  <si>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</si>
  <si>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</si>
  <si>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</si>
  <si>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</si>
  <si>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</si>
  <si>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</si>
  <si>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</si>
  <si>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</si>
  <si>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</si>
  <si>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</si>
  <si>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</si>
  <si>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</si>
  <si>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</si>
  <si>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</si>
  <si>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</si>
  <si>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</si>
  <si>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</si>
  <si>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</si>
  <si>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</si>
  <si>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</si>
  <si>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</si>
  <si>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</si>
  <si>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</si>
  <si>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</si>
  <si>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</si>
  <si>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</si>
  <si>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</si>
  <si>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</si>
  <si>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</si>
  <si>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</si>
  <si>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</si>
  <si>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</si>
  <si>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</si>
  <si>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</si>
  <si>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</si>
  <si>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</si>
  <si>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</si>
  <si>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</si>
  <si>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</si>
  <si>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</si>
  <si>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</si>
  <si>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</si>
  <si>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</si>
  <si>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</si>
  <si>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</si>
  <si>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</si>
  <si>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</si>
  <si>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</si>
  <si>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</si>
  <si>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</si>
  <si>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</si>
  <si>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</si>
  <si>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</si>
  <si>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</si>
  <si>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</si>
  <si>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</si>
  <si>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</si>
  <si>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</si>
  <si>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</si>
  <si>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</si>
  <si>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</si>
  <si>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</si>
  <si>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</si>
  <si>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</si>
  <si>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</si>
  <si>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</si>
  <si>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</si>
  <si>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</si>
  <si>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</si>
  <si>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</si>
  <si>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</si>
  <si>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</si>
  <si>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</si>
  <si>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</si>
  <si>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</si>
  <si>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</si>
  <si>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</si>
  <si>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</si>
  <si>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</si>
  <si>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</si>
  <si>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</si>
  <si>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</si>
  <si>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</si>
  <si>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</si>
  <si>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</si>
  <si>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</si>
  <si>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</si>
  <si>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</si>
  <si>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</si>
  <si>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</si>
  <si>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</si>
  <si>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</si>
  <si>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</si>
  <si>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</si>
  <si>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</si>
  <si>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</si>
  <si>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</si>
  <si>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</si>
  <si>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</si>
  <si>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</si>
  <si>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</si>
  <si>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</si>
  <si>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</si>
  <si>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</si>
  <si>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</si>
  <si>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</si>
  <si>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</si>
  <si>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</si>
  <si>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</si>
  <si>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</si>
  <si>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</si>
  <si>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</si>
  <si>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</si>
  <si>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</si>
  <si>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</si>
  <si>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</si>
  <si>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</si>
  <si>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</si>
  <si>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</si>
  <si>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</si>
  <si>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</si>
  <si>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</si>
  <si>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</si>
  <si>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</si>
  <si>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</si>
  <si>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</si>
  <si>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</si>
  <si>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</si>
  <si>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</si>
  <si>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</si>
  <si>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</si>
  <si>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</si>
  <si>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</si>
  <si>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</si>
  <si>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</si>
  <si>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</si>
  <si>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</si>
  <si>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</si>
  <si>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</si>
  <si>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</si>
  <si>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</si>
  <si>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</si>
  <si>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</si>
  <si>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</si>
  <si>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</si>
  <si>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</si>
  <si>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</si>
  <si>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</si>
  <si>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</si>
  <si>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</si>
  <si>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</si>
  <si>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</si>
  <si>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</si>
  <si>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</si>
  <si>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</si>
  <si>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</si>
  <si>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</si>
  <si>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</si>
  <si>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</si>
  <si>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</si>
  <si>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</si>
  <si>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</si>
  <si>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</si>
  <si>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</si>
  <si>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</si>
  <si>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</si>
  <si>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</si>
  <si>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</si>
  <si>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</si>
  <si>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</si>
  <si>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</si>
  <si>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</si>
  <si>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</si>
  <si>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</si>
  <si>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</si>
  <si>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</si>
  <si>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</si>
  <si>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</si>
  <si>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</si>
  <si>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</si>
  <si>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</si>
  <si>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</si>
  <si>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</si>
  <si>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</si>
  <si>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</si>
  <si>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</si>
  <si>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</si>
  <si>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</si>
  <si>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</si>
  <si>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</si>
  <si>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</si>
  <si>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</si>
  <si>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</si>
  <si>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</si>
  <si>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</si>
  <si>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</si>
  <si>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</si>
  <si>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</si>
  <si>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</si>
  <si>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</si>
  <si>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</si>
  <si>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</si>
  <si>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</si>
  <si>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</si>
  <si>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</si>
  <si>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</si>
  <si>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</si>
  <si>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</si>
  <si>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</si>
  <si>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</si>
  <si>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</si>
  <si>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</si>
  <si>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</si>
  <si>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</si>
  <si>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</si>
  <si>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</si>
  <si>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</si>
  <si>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</si>
  <si>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</si>
  <si>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</si>
  <si>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</si>
  <si>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</si>
  <si>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</si>
  <si>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</si>
  <si>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</si>
  <si>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</si>
  <si>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</si>
  <si>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</si>
  <si>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</si>
  <si>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</si>
  <si>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</si>
  <si>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</si>
  <si>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</si>
  <si>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</si>
  <si>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</si>
  <si>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</si>
  <si>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</si>
  <si>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</si>
  <si>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</si>
  <si>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</si>
  <si>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</si>
  <si>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</si>
  <si>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</si>
  <si>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</si>
  <si>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</si>
  <si>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</si>
  <si>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</si>
  <si>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</si>
  <si>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</si>
  <si>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</si>
  <si>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</si>
  <si>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</si>
  <si>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</si>
  <si>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</si>
  <si>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</si>
  <si>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</si>
  <si>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</si>
  <si>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</si>
  <si>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</si>
  <si>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</si>
  <si>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</si>
  <si>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</si>
  <si>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</si>
  <si>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</si>
  <si>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</si>
  <si>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</si>
  <si>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</si>
  <si>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</si>
  <si>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</si>
  <si>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</si>
  <si>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</si>
  <si>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</si>
  <si>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</si>
  <si>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</si>
  <si>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</si>
  <si>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</si>
  <si>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</si>
  <si>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</si>
  <si>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</si>
  <si>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</si>
  <si>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</si>
  <si>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</si>
  <si>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</si>
  <si>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</si>
  <si>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</si>
  <si>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</si>
  <si>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</si>
  <si>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</si>
  <si>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</si>
  <si>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</si>
  <si>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</si>
  <si>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</si>
  <si>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</si>
  <si>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</si>
  <si>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</si>
  <si>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</si>
  <si>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</si>
  <si>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</si>
  <si>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</si>
  <si>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</si>
  <si>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</si>
  <si>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</si>
  <si>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</si>
  <si>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</si>
  <si>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</si>
  <si>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</si>
  <si>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</si>
  <si>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</si>
  <si>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</si>
  <si>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</si>
  <si>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</si>
  <si>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</si>
  <si>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</si>
  <si>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</si>
  <si>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</si>
  <si>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</si>
  <si>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</si>
  <si>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</si>
  <si>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</si>
  <si>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</si>
  <si>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</si>
  <si>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</si>
  <si>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</si>
  <si>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</si>
  <si>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</si>
  <si>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</si>
  <si>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</si>
  <si>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</si>
  <si>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</si>
  <si>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</si>
  <si>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</si>
  <si>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</si>
  <si>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</si>
  <si>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</si>
  <si>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</si>
  <si>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</si>
  <si>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</si>
  <si>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</si>
  <si>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</si>
  <si>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</si>
  <si>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</si>
  <si>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</si>
  <si>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</si>
  <si>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</si>
  <si>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</si>
  <si>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</si>
  <si>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</si>
  <si>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</si>
  <si>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</si>
  <si>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</si>
  <si>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</si>
  <si>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</si>
  <si>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</si>
  <si>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</si>
  <si>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</si>
  <si>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</si>
  <si>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</si>
  <si>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</si>
  <si>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</si>
  <si>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</si>
  <si>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</si>
  <si>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</si>
  <si>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</si>
  <si>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</si>
  <si>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</si>
  <si>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</si>
  <si>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</si>
  <si>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</si>
  <si>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</si>
  <si>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</si>
  <si>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</si>
  <si>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</si>
  <si>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</si>
  <si>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</si>
  <si>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</si>
  <si>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</si>
  <si>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</si>
  <si>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</si>
  <si>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</si>
  <si>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</si>
  <si>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</si>
  <si>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</si>
  <si>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</si>
  <si>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</si>
  <si>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</si>
  <si>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</si>
  <si>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</si>
  <si>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</si>
  <si>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</si>
  <si>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</si>
  <si>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</si>
  <si>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</si>
  <si>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</si>
  <si>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</si>
  <si>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</si>
  <si>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</si>
  <si>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</si>
  <si>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</si>
  <si>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</si>
  <si>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</si>
  <si>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</si>
  <si>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</si>
  <si>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</si>
  <si>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</si>
  <si>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</si>
  <si>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</si>
  <si>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</si>
  <si>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</si>
  <si>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</si>
  <si>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</si>
  <si>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</si>
  <si>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</si>
  <si>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</si>
  <si>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</si>
  <si>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</si>
  <si>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</si>
  <si>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</si>
  <si>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</si>
  <si>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</si>
  <si>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</si>
  <si>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</si>
  <si>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</si>
  <si>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</si>
  <si>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</si>
  <si>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</si>
  <si>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</si>
  <si>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</si>
  <si>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</si>
  <si>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</si>
  <si>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</si>
  <si>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</si>
  <si>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</si>
  <si>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</si>
  <si>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</si>
  <si>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</si>
  <si>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</si>
  <si>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</si>
  <si>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</si>
  <si>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</si>
  <si>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</si>
  <si>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</si>
  <si>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</si>
  <si>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</si>
  <si>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</si>
  <si>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</si>
  <si>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</si>
  <si>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</si>
  <si>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</si>
  <si>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</si>
  <si>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</si>
  <si>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</si>
  <si>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</si>
  <si>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</si>
  <si>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</si>
  <si>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</si>
  <si>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</si>
  <si>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</si>
  <si>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</si>
  <si>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</si>
  <si>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</si>
  <si>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</si>
  <si>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</si>
  <si>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</si>
  <si>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</si>
  <si>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</si>
  <si>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</si>
  <si>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</si>
  <si>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</si>
  <si>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</si>
  <si>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</si>
  <si>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</si>
  <si>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</si>
  <si>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</si>
  <si>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</si>
  <si>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</si>
  <si>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</si>
  <si>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</si>
  <si>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</si>
  <si>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</si>
  <si>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</si>
  <si>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</si>
  <si>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</si>
  <si>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</si>
  <si>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</si>
  <si>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</si>
  <si>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</si>
  <si>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</si>
  <si>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</si>
  <si>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</si>
  <si>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</si>
  <si>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</si>
  <si>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</si>
  <si>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</si>
  <si>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</si>
  <si>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</si>
  <si>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</si>
  <si>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</si>
  <si>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</si>
  <si>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</si>
  <si>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</si>
  <si>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</si>
  <si>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</si>
  <si>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</si>
  <si>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</si>
  <si>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</si>
  <si>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</si>
  <si>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</si>
  <si>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</si>
  <si>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</si>
  <si>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</si>
  <si>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</si>
  <si>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</si>
  <si>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</si>
  <si>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</si>
  <si>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</si>
  <si>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</si>
  <si>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</si>
  <si>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</si>
  <si>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</si>
  <si>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</si>
  <si>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</si>
  <si>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</si>
  <si>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</si>
  <si>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</si>
  <si>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</si>
  <si>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</si>
  <si>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</si>
  <si>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</si>
  <si>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</si>
  <si>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</si>
  <si>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</si>
  <si>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</si>
  <si>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</si>
  <si>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</si>
  <si>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</si>
  <si>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</si>
  <si>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</si>
  <si>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</si>
  <si>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</si>
  <si>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</si>
  <si>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</si>
  <si>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</si>
  <si>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</si>
  <si>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</si>
  <si>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</si>
  <si>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</si>
  <si>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</si>
  <si>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</si>
  <si>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</si>
  <si>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</si>
  <si>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</si>
  <si>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</si>
  <si>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</si>
  <si>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</si>
  <si>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</si>
  <si>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</si>
  <si>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</si>
  <si>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</si>
  <si>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</si>
  <si>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</si>
  <si>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</si>
  <si>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</si>
  <si>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</si>
  <si>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</si>
  <si>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</si>
  <si>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</si>
  <si>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</si>
  <si>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</si>
  <si>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</si>
  <si>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</si>
  <si>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</si>
  <si>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</si>
  <si>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</si>
  <si>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</si>
  <si>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</si>
  <si>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</si>
  <si>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</si>
  <si>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</si>
  <si>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</si>
  <si>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</si>
  <si>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</si>
  <si>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</si>
  <si>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</si>
  <si>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</si>
  <si>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</si>
  <si>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</si>
  <si>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</si>
  <si>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</si>
  <si>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</si>
  <si>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</si>
  <si>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</si>
  <si>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</si>
  <si>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</si>
  <si>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</si>
  <si>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</si>
  <si>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</si>
  <si>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</si>
  <si>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</si>
  <si>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</si>
  <si>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</si>
  <si>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</si>
  <si>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</si>
  <si>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</si>
  <si>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</si>
  <si>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</si>
  <si>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</si>
  <si>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</si>
  <si>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</si>
  <si>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</si>
  <si>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</si>
  <si>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</si>
  <si>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</si>
  <si>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</si>
  <si>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</si>
  <si>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</si>
  <si>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</si>
  <si>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</si>
  <si>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</si>
  <si>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</si>
  <si>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</si>
  <si>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</si>
  <si>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</si>
  <si>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</si>
  <si>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</si>
  <si>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</si>
  <si>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</si>
  <si>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</si>
  <si>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</si>
  <si>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</si>
  <si>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</si>
  <si>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</si>
  <si>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</si>
  <si>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</si>
  <si>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</si>
  <si>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</si>
  <si>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</si>
  <si>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</si>
  <si>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</si>
  <si>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</si>
  <si>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</si>
  <si>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</si>
  <si>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</si>
  <si>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</si>
  <si>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</si>
  <si>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</si>
  <si>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</si>
  <si>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</si>
  <si>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</si>
  <si>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</si>
  <si>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</si>
  <si>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</si>
  <si>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</si>
  <si>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</si>
  <si>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</si>
  <si>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</si>
  <si>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</si>
  <si>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</si>
  <si>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</si>
  <si>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</si>
  <si>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</si>
  <si>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</si>
  <si>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</si>
  <si>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</si>
  <si>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</si>
  <si>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</si>
  <si>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</si>
  <si>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</si>
  <si>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</si>
  <si>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</si>
  <si>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</si>
  <si>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</si>
  <si>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</si>
  <si>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</si>
  <si>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</si>
  <si>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</si>
  <si>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</si>
  <si>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</si>
  <si>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</si>
  <si>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</si>
  <si>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</si>
  <si>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</si>
  <si>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</si>
  <si>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</si>
  <si>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</si>
  <si>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</si>
  <si>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</si>
  <si>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</si>
  <si>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</si>
  <si>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</si>
  <si>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</si>
  <si>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</si>
  <si>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</si>
  <si>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</si>
  <si>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</si>
  <si>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</si>
  <si>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</si>
  <si>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</si>
  <si>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</si>
  <si>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</si>
  <si>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</si>
  <si>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</si>
  <si>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</si>
  <si>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</si>
  <si>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</si>
  <si>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</si>
  <si>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</si>
  <si>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</si>
  <si>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</si>
  <si>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</si>
  <si>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</si>
  <si>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</si>
  <si>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</si>
  <si>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</si>
  <si>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</si>
  <si>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</si>
  <si>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</si>
  <si>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</si>
  <si>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</si>
  <si>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</si>
  <si>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</si>
  <si>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</si>
  <si>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</si>
  <si>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</si>
  <si>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</si>
  <si>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</si>
  <si>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</si>
  <si>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</si>
  <si>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</si>
  <si>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</si>
  <si>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</si>
  <si>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</si>
  <si>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</si>
  <si>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</si>
  <si>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</si>
  <si>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</si>
  <si>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</si>
  <si>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</si>
  <si>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</si>
  <si>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</si>
  <si>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</si>
  <si>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</si>
  <si>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</si>
  <si>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</si>
  <si>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</si>
  <si>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</si>
  <si>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</si>
  <si>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</si>
  <si>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</si>
  <si>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</si>
  <si>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</si>
  <si>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</si>
  <si>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</si>
  <si>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</si>
  <si>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</si>
  <si>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</si>
  <si>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</si>
  <si>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</si>
  <si>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</si>
  <si>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</si>
  <si>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</si>
  <si>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</si>
  <si>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</si>
  <si>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</si>
  <si>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</si>
  <si>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</si>
  <si>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</si>
  <si>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</si>
  <si>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</si>
  <si>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</si>
  <si>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</si>
  <si>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</si>
  <si>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</si>
  <si>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</si>
  <si>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</si>
  <si>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</si>
  <si>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</si>
  <si>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</si>
  <si>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</si>
  <si>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</si>
  <si>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</si>
  <si>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</si>
  <si>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</si>
  <si>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</si>
  <si>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</si>
  <si>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</si>
  <si>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</si>
  <si>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</si>
  <si>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</si>
  <si>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</si>
  <si>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</si>
  <si>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</si>
  <si>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</si>
  <si>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</si>
  <si>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</si>
  <si>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</si>
  <si>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</si>
  <si>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</si>
  <si>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</si>
  <si>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</si>
  <si>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</si>
  <si>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</si>
  <si>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</si>
  <si>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</si>
  <si>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</si>
  <si>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</si>
  <si>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</si>
  <si>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</si>
  <si>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</si>
  <si>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</si>
  <si>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</si>
  <si>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</si>
  <si>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</si>
  <si>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</si>
  <si>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</si>
  <si>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</si>
  <si>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</si>
  <si>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</si>
  <si>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</si>
  <si>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</si>
  <si>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</si>
  <si>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</si>
  <si>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</si>
  <si>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</si>
  <si>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</si>
  <si>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</si>
  <si>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</si>
  <si>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</si>
  <si>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</si>
  <si>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</si>
  <si>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</si>
  <si>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</si>
  <si>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</si>
  <si>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</si>
  <si>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</si>
  <si>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</si>
  <si>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</si>
  <si>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</si>
  <si>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</si>
  <si>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</si>
  <si>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</si>
  <si>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</si>
  <si>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</si>
  <si>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</si>
  <si>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</si>
  <si>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</si>
  <si>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</si>
  <si>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</si>
  <si>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</si>
  <si>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</si>
  <si>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</si>
  <si>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</si>
  <si>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</si>
  <si>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</si>
  <si>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</si>
  <si>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</si>
  <si>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</si>
  <si>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</si>
  <si>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</si>
  <si>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</si>
  <si>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</si>
  <si>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</si>
  <si>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</si>
  <si>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</si>
  <si>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</si>
  <si>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</si>
  <si>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</si>
  <si>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</si>
  <si>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</si>
  <si>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</si>
  <si>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</si>
  <si>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</si>
  <si>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</si>
  <si>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</si>
  <si>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</si>
  <si>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</si>
  <si>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</si>
  <si>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</si>
  <si>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</si>
  <si>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</si>
  <si>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</si>
  <si>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</si>
  <si>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</si>
  <si>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</si>
  <si>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</si>
  <si>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</si>
  <si>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</si>
  <si>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</si>
  <si>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</si>
  <si>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</si>
  <si>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</si>
  <si>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</si>
  <si>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</si>
  <si>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</si>
  <si>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</si>
  <si>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</si>
  <si>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</si>
  <si>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</si>
  <si>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</si>
  <si>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</si>
  <si>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</si>
  <si>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</si>
  <si>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</si>
  <si>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</si>
  <si>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</si>
  <si>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</si>
  <si>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</si>
  <si>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</si>
  <si>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</si>
  <si>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</si>
  <si>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</si>
  <si>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</si>
  <si>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</si>
  <si>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</si>
  <si>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</si>
  <si>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</si>
  <si>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</si>
  <si>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</si>
  <si>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</si>
  <si>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</si>
  <si>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</si>
  <si>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</si>
  <si>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</si>
  <si>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</si>
  <si>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</si>
  <si>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</si>
  <si>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</si>
  <si>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</si>
  <si>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</si>
  <si>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</si>
  <si>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</si>
  <si>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</si>
  <si>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</si>
  <si>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</si>
  <si>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</si>
  <si>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</si>
  <si>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</si>
  <si>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</si>
  <si>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</si>
  <si>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</si>
  <si>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</si>
  <si>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</si>
  <si>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</si>
  <si>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</si>
  <si>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</si>
  <si>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</si>
  <si>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</si>
  <si>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</si>
  <si>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</si>
  <si>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</si>
  <si>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</si>
  <si>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</si>
  <si>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</si>
  <si>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</si>
  <si>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</si>
  <si>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</si>
  <si>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</si>
  <si>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</si>
  <si>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</si>
  <si>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</si>
  <si>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</si>
  <si>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</si>
  <si>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</si>
  <si>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</si>
  <si>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</si>
  <si>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</si>
  <si>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</si>
  <si>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</si>
  <si>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</si>
  <si>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</si>
  <si>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</si>
  <si>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</si>
  <si>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</si>
  <si>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</si>
  <si>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</si>
  <si>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</si>
  <si>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</si>
  <si>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</si>
  <si>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</si>
  <si>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</si>
  <si>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</si>
  <si>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</si>
  <si>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</si>
  <si>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</si>
  <si>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</si>
  <si>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</si>
  <si>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</si>
  <si>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</si>
  <si>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</si>
  <si>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</si>
  <si>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</si>
  <si>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</si>
  <si>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</si>
  <si>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</si>
  <si>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</si>
  <si>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</si>
  <si>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</si>
  <si>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</si>
  <si>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</si>
  <si>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</si>
  <si>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</si>
  <si>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</si>
  <si>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</si>
  <si>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</si>
  <si>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</si>
  <si>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</si>
  <si>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</si>
  <si>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</si>
  <si>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</si>
  <si>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</si>
  <si>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</si>
  <si>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</si>
  <si>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</si>
  <si>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</si>
  <si>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</si>
  <si>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</si>
  <si>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</si>
  <si>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</si>
  <si>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</si>
  <si>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</si>
  <si>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</si>
  <si>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</si>
  <si>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</si>
  <si>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</si>
  <si>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</si>
  <si>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</si>
  <si>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</si>
  <si>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</si>
  <si>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</si>
  <si>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</si>
  <si>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</si>
  <si>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</si>
  <si>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</si>
  <si>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</si>
  <si>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</si>
  <si>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</si>
  <si>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</si>
  <si>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</si>
  <si>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</si>
  <si>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</si>
  <si>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</si>
  <si>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</si>
  <si>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</si>
  <si>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</si>
  <si>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</si>
  <si>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</si>
  <si>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</si>
  <si>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</si>
  <si>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</si>
  <si>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</si>
  <si>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</si>
  <si>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</si>
  <si>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</si>
  <si>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</si>
  <si>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</si>
  <si>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</si>
  <si>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</si>
  <si>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</si>
  <si>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</si>
  <si>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</si>
  <si>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</si>
  <si>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</si>
  <si>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</si>
  <si>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</si>
  <si>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</si>
  <si>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</si>
  <si>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</si>
  <si>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</si>
  <si>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</si>
  <si>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</si>
  <si>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</si>
  <si>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</si>
  <si>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</si>
  <si>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</si>
  <si>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</si>
  <si>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</si>
  <si>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</si>
  <si>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</si>
  <si>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</si>
  <si>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</si>
  <si>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</si>
  <si>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</si>
  <si>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</si>
  <si>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</si>
  <si>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</si>
  <si>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</si>
  <si>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</si>
  <si>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</si>
  <si>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</si>
  <si>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</si>
  <si>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</si>
  <si>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</si>
  <si>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</si>
  <si>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</si>
  <si>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</si>
  <si>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</si>
  <si>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</si>
  <si>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</si>
  <si>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</si>
  <si>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</si>
  <si>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</si>
  <si>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</si>
  <si>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</si>
  <si>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</si>
  <si>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</si>
  <si>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</si>
  <si>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</si>
  <si>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</si>
  <si>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</si>
  <si>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</si>
  <si>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</si>
  <si>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</si>
  <si>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</si>
  <si>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</si>
  <si>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</si>
  <si>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</si>
  <si>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</si>
  <si>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</si>
  <si>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</si>
  <si>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</si>
  <si>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</si>
  <si>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</si>
  <si>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</si>
  <si>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</si>
  <si>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</si>
  <si>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</si>
  <si>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</si>
  <si>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</si>
  <si>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</si>
  <si>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</si>
  <si>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</si>
  <si>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</si>
  <si>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</si>
  <si>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</si>
  <si>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</si>
  <si>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</si>
  <si>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</si>
  <si>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</si>
  <si>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</si>
  <si>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</si>
  <si>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</si>
  <si>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</si>
  <si>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</si>
  <si>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</si>
  <si>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</si>
  <si>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</si>
  <si>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</si>
  <si>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</si>
  <si>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</si>
  <si>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</si>
  <si>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</si>
  <si>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</si>
  <si>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</si>
  <si>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</si>
  <si>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</si>
  <si>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</si>
  <si>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</si>
  <si>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</si>
  <si>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</si>
  <si>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</si>
  <si>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</si>
  <si>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</si>
  <si>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</si>
  <si>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</si>
  <si>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</si>
  <si>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</si>
  <si>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</si>
  <si>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</si>
  <si>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</si>
  <si>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</si>
  <si>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</si>
  <si>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</si>
  <si>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</si>
  <si>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</si>
  <si>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</si>
  <si>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</si>
  <si>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</si>
  <si>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</si>
  <si>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</si>
  <si>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</si>
  <si>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</si>
  <si>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</si>
  <si>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</si>
  <si>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</si>
  <si>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</si>
  <si>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</si>
  <si>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</si>
  <si>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</si>
  <si>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</si>
  <si>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</si>
  <si>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</si>
  <si>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</si>
  <si>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</si>
  <si>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</si>
  <si>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</si>
  <si>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</si>
  <si>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</si>
  <si>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</si>
  <si>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</si>
  <si>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</si>
  <si>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</si>
  <si>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</si>
  <si>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</si>
  <si>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</si>
  <si>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</si>
  <si>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</si>
  <si>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</si>
  <si>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</si>
  <si>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</si>
  <si>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</si>
  <si>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</si>
  <si>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</si>
  <si>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</si>
  <si>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</si>
  <si>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</si>
  <si>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</si>
  <si>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</si>
  <si>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</si>
  <si>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</si>
  <si>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</si>
  <si>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</si>
  <si>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</si>
  <si>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</si>
  <si>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</si>
  <si>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</si>
  <si>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</si>
  <si>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</si>
  <si>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</si>
  <si>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</si>
  <si>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</si>
  <si>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</si>
  <si>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</si>
  <si>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</si>
  <si>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</si>
  <si>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</si>
  <si>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</si>
  <si>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</si>
  <si>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</si>
  <si>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</si>
  <si>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</si>
  <si>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</si>
  <si>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</si>
  <si>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</si>
  <si>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</si>
  <si>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</si>
  <si>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</si>
  <si>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</si>
  <si>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</si>
  <si>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</si>
  <si>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</si>
  <si>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</si>
  <si>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</si>
  <si>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</si>
  <si>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</si>
  <si>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</si>
  <si>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</si>
  <si>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</si>
  <si>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</si>
  <si>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</si>
  <si>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</si>
  <si>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</si>
  <si>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</si>
  <si>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</si>
  <si>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</si>
  <si>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</si>
  <si>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</si>
  <si>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</si>
  <si>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</si>
  <si>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</si>
  <si>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</si>
  <si>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</si>
  <si>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</si>
  <si>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</si>
  <si>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</si>
  <si>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</si>
  <si>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</si>
  <si>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</si>
  <si>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</si>
  <si>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</si>
  <si>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</si>
  <si>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</si>
  <si>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</si>
  <si>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</si>
  <si>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</si>
  <si>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</si>
  <si>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</si>
  <si>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</si>
  <si>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</si>
  <si>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</si>
  <si>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</si>
  <si>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</si>
  <si>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</si>
  <si>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</si>
  <si>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</si>
  <si>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</si>
  <si>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</si>
  <si>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</si>
  <si>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</si>
  <si>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</si>
  <si>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</si>
  <si>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</si>
  <si>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</si>
  <si>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</si>
  <si>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</si>
  <si>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</si>
  <si>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</si>
  <si>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</si>
  <si>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</si>
  <si>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</si>
  <si>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</si>
  <si>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</si>
  <si>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</si>
  <si>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</si>
  <si>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</si>
  <si>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</si>
  <si>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</si>
  <si>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</si>
  <si>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</si>
  <si>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</si>
  <si>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</si>
  <si>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</si>
  <si>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</si>
  <si>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</si>
  <si>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</si>
  <si>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</si>
  <si>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</si>
  <si>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</si>
  <si>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</si>
  <si>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</si>
  <si>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</si>
  <si>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</si>
  <si>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</si>
  <si>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</si>
  <si>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</si>
  <si>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</si>
  <si>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</si>
  <si>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</si>
  <si>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</si>
  <si>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</si>
  <si>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</si>
  <si>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</si>
  <si>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</si>
  <si>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</si>
  <si>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</si>
  <si>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</si>
  <si>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</si>
  <si>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</si>
  <si>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</si>
  <si>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</si>
  <si>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</si>
  <si>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</si>
  <si>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</si>
  <si>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</si>
  <si>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</si>
  <si>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</si>
  <si>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</si>
  <si>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</si>
  <si>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</si>
  <si>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</si>
  <si>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</si>
  <si>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</si>
  <si>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</si>
  <si>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</si>
  <si>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</si>
  <si>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</si>
  <si>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</si>
  <si>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</si>
  <si>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</si>
  <si>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</si>
  <si>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</si>
  <si>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</si>
  <si>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</si>
  <si>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</si>
  <si>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</si>
  <si>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</si>
  <si>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</si>
  <si>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</si>
  <si>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</si>
  <si>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</si>
  <si>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</si>
  <si>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</si>
  <si>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</si>
  <si>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</si>
  <si>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</si>
  <si>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</si>
  <si>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</si>
  <si>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</si>
  <si>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</si>
  <si>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</si>
  <si>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</si>
  <si>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</si>
  <si>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</si>
  <si>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</si>
  <si>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</si>
  <si>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</si>
  <si>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</si>
  <si>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</si>
  <si>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</si>
  <si>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</si>
  <si>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</si>
  <si>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</si>
  <si>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</si>
  <si>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</si>
  <si>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</si>
  <si>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</si>
  <si>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</si>
  <si>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</si>
  <si>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</si>
  <si>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</si>
  <si>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</si>
  <si>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</si>
  <si>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</si>
  <si>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</si>
  <si>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</si>
  <si>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</si>
  <si>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</si>
  <si>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</si>
  <si>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</si>
  <si>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</si>
  <si>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</si>
  <si>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</si>
  <si>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</si>
  <si>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</si>
  <si>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</si>
  <si>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</si>
  <si>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</si>
  <si>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</si>
  <si>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</si>
  <si>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</si>
  <si>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</si>
  <si>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</si>
  <si>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</si>
  <si>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</si>
  <si>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</si>
  <si>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</si>
  <si>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</si>
  <si>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</si>
  <si>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</si>
  <si>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</si>
  <si>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</si>
  <si>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</si>
  <si>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</si>
  <si>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</si>
  <si>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</si>
  <si>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</si>
  <si>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</si>
  <si>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</si>
  <si>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</si>
  <si>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</si>
  <si>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</si>
  <si>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</si>
  <si>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</si>
  <si>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</si>
  <si>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</si>
  <si>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</si>
  <si>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</si>
  <si>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</si>
  <si>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</si>
  <si>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</si>
  <si>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</si>
  <si>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</si>
  <si>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</si>
  <si>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</si>
  <si>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</si>
  <si>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</si>
  <si>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</si>
  <si>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</si>
  <si>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</si>
  <si>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</si>
  <si>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</si>
  <si>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</si>
  <si>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</si>
  <si>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</si>
  <si>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</si>
  <si>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</si>
  <si>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</si>
  <si>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</si>
  <si>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</si>
  <si>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</si>
  <si>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</si>
  <si>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</si>
  <si>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</si>
  <si>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</si>
  <si>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</si>
  <si>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</si>
  <si>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</si>
  <si>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</si>
  <si>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</si>
  <si>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</si>
  <si>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</si>
  <si>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</si>
  <si>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</si>
  <si>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</si>
  <si>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</si>
  <si>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</si>
  <si>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</si>
  <si>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</si>
  <si>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</si>
  <si>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</si>
  <si>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</si>
  <si>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</si>
  <si>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</si>
  <si>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</si>
  <si>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</si>
  <si>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</si>
  <si>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</si>
  <si>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</si>
  <si>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</si>
  <si>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</si>
  <si>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</si>
  <si>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</si>
  <si>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</si>
  <si>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</si>
  <si>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</si>
  <si>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</si>
  <si>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</si>
  <si>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</si>
  <si>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</si>
  <si>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</si>
  <si>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</si>
  <si>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</si>
  <si>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</si>
  <si>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</si>
  <si>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</si>
  <si>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</si>
  <si>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</si>
  <si>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</si>
  <si>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</si>
  <si>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</si>
  <si>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</si>
  <si>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</si>
  <si>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</si>
  <si>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</si>
  <si>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</si>
  <si>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</si>
  <si>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</si>
  <si>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</si>
  <si>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</si>
  <si>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</si>
  <si>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</si>
  <si>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</si>
  <si>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</si>
  <si>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</si>
  <si>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</si>
  <si>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</si>
  <si>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</si>
  <si>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</si>
  <si>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</si>
  <si>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</si>
  <si>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</si>
  <si>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</si>
  <si>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</si>
  <si>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</si>
  <si>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</si>
  <si>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</si>
  <si>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</si>
  <si>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</si>
  <si>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</si>
  <si>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</si>
  <si>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</si>
  <si>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</si>
  <si>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</si>
  <si>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</si>
  <si>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</si>
  <si>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</si>
  <si>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</si>
  <si>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</si>
  <si>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</si>
  <si>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</si>
  <si>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</si>
  <si>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</si>
  <si>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</si>
  <si>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</si>
  <si>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</si>
  <si>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</si>
  <si>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</si>
  <si>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</si>
  <si>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</si>
  <si>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</si>
  <si>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</si>
  <si>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</si>
  <si>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</si>
  <si>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</si>
  <si>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</si>
  <si>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</si>
  <si>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</si>
  <si>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</si>
  <si>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</si>
  <si>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</si>
  <si>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</si>
  <si>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</si>
  <si>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</si>
  <si>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</si>
  <si>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</si>
  <si>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</si>
  <si>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</si>
  <si>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</si>
  <si>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</si>
  <si>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</si>
  <si>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</si>
  <si>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</si>
  <si>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</si>
  <si>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</si>
  <si>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</si>
  <si>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</si>
  <si>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</si>
  <si>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</si>
  <si>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</si>
  <si>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</si>
  <si>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</si>
  <si>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</si>
  <si>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</si>
  <si>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</si>
  <si>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</si>
  <si>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</si>
  <si>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</si>
  <si>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</si>
  <si>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</si>
  <si>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</si>
  <si>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</si>
  <si>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</si>
  <si>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</si>
  <si>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</si>
  <si>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</si>
  <si>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</si>
  <si>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</si>
  <si>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</si>
  <si>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</si>
  <si>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</si>
  <si>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</si>
  <si>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</si>
  <si>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</si>
  <si>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</si>
  <si>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</si>
  <si>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</si>
  <si>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</si>
  <si>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</si>
  <si>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</si>
  <si>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</si>
  <si>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</si>
  <si>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</si>
  <si>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</si>
  <si>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</si>
  <si>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</si>
  <si>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</si>
  <si>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</si>
  <si>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</si>
  <si>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</si>
  <si>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</si>
  <si>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</si>
  <si>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</si>
  <si>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</si>
  <si>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</si>
  <si>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</si>
  <si>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</si>
  <si>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</si>
  <si>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</si>
  <si>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</si>
  <si>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</si>
  <si>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</si>
  <si>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</si>
  <si>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</si>
  <si>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</si>
  <si>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</si>
  <si>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</si>
  <si>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</si>
  <si>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</si>
  <si>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</si>
  <si>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</si>
  <si>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</si>
  <si>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</si>
  <si>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</si>
  <si>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</si>
  <si>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</si>
  <si>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</si>
  <si>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</si>
  <si>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</si>
  <si>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</si>
  <si>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</si>
  <si>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</si>
  <si>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</si>
  <si>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</si>
  <si>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</si>
  <si>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</si>
  <si>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</si>
  <si>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</si>
  <si>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</si>
  <si>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</si>
  <si>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</si>
  <si>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</si>
  <si>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</si>
  <si>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</si>
  <si>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</si>
  <si>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</si>
  <si>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</si>
  <si>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</si>
  <si>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</si>
  <si>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</si>
  <si>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</si>
  <si>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</si>
  <si>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</si>
  <si>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</si>
  <si>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</si>
  <si>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</si>
  <si>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</si>
  <si>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</si>
  <si>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</si>
  <si>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</si>
  <si>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</si>
  <si>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</si>
  <si>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</si>
  <si>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</si>
  <si>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</si>
  <si>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</si>
  <si>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</si>
  <si>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</si>
  <si>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</si>
  <si>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</si>
  <si>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</si>
  <si>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</si>
  <si>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</si>
  <si>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</si>
  <si>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</si>
  <si>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</si>
  <si>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</si>
  <si>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</si>
  <si>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</si>
  <si>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</si>
  <si>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</si>
  <si>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</si>
  <si>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</si>
  <si>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</si>
  <si>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</si>
  <si>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</si>
  <si>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</si>
  <si>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</si>
  <si>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</si>
  <si>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</si>
  <si>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</si>
  <si>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</si>
  <si>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</si>
  <si>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</si>
  <si>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</si>
  <si>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</si>
  <si>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</si>
  <si>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</si>
  <si>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</si>
  <si>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</si>
  <si>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</si>
  <si>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</si>
  <si>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</si>
  <si>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</si>
  <si>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</si>
  <si>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</si>
  <si>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</si>
  <si>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</si>
  <si>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</si>
  <si>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</si>
  <si>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</si>
  <si>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</si>
  <si>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</si>
  <si>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</si>
  <si>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</si>
  <si>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</si>
  <si>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</si>
  <si>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</si>
  <si>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</si>
  <si>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</si>
  <si>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</si>
  <si>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</si>
  <si>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</si>
  <si>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</si>
  <si>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</si>
  <si>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</si>
  <si>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</si>
  <si>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</si>
  <si>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</si>
  <si>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</si>
  <si>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</si>
  <si>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</si>
  <si>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</si>
  <si>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</si>
  <si>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</si>
  <si>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</si>
  <si>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</si>
  <si>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</si>
  <si>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</si>
  <si>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</si>
  <si>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</si>
  <si>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</si>
  <si>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</si>
  <si>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</si>
  <si>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</si>
  <si>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</si>
  <si>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</si>
  <si>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</si>
  <si>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</si>
  <si>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</si>
  <si>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</si>
  <si>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</si>
  <si>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</si>
  <si>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</si>
  <si>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</si>
  <si>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</si>
  <si>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</si>
  <si>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</si>
  <si>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</si>
  <si>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</si>
  <si>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</si>
  <si>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</si>
  <si>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</si>
  <si>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</si>
  <si>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</si>
  <si>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</si>
  <si>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</si>
  <si>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</si>
  <si>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</si>
  <si>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</si>
  <si>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</si>
  <si>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</si>
  <si>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</si>
  <si>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</si>
  <si>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</si>
  <si>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</si>
  <si>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</si>
  <si>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</si>
  <si>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</si>
  <si>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</si>
  <si>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</si>
  <si>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</si>
  <si>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</si>
  <si>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</si>
  <si>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</si>
  <si>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</si>
  <si>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</si>
  <si>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</si>
  <si>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</si>
  <si>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</si>
  <si>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</si>
  <si>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</si>
  <si>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</si>
  <si>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</si>
  <si>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</si>
  <si>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</si>
  <si>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</si>
  <si>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</si>
  <si>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</si>
  <si>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</si>
  <si>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</si>
  <si>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</si>
  <si>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</si>
  <si>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</si>
  <si>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</si>
  <si>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</si>
  <si>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</si>
  <si>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</si>
  <si>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</si>
  <si>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</si>
  <si>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</si>
  <si>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</si>
  <si>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</si>
  <si>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</si>
  <si>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</si>
  <si>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</si>
  <si>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</si>
  <si>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</si>
  <si>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</si>
  <si>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</si>
  <si>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</si>
  <si>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</si>
  <si>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</si>
  <si>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</si>
  <si>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</si>
  <si>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</si>
  <si>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</si>
  <si>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</si>
  <si>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</si>
  <si>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</si>
  <si>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</si>
  <si>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</si>
  <si>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</si>
  <si>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</si>
  <si>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</si>
  <si>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</si>
  <si>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</si>
  <si>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</si>
  <si>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</si>
  <si>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</si>
  <si>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</si>
  <si>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</si>
  <si>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</si>
  <si>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</si>
  <si>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</si>
  <si>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</si>
  <si>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</si>
  <si>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</si>
  <si>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</si>
  <si>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</si>
  <si>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</si>
  <si>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</si>
  <si>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</si>
  <si>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</si>
  <si>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</si>
  <si>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</si>
  <si>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</si>
  <si>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</si>
  <si>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</si>
  <si>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</si>
  <si>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</si>
  <si>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</si>
  <si>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</si>
  <si>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</si>
  <si>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</si>
  <si>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</si>
  <si>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</si>
  <si>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</si>
  <si>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</si>
  <si>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</si>
  <si>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</si>
  <si>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</si>
  <si>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</si>
  <si>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</si>
  <si>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</si>
  <si>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</si>
  <si>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</si>
  <si>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</si>
  <si>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</si>
  <si>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</si>
  <si>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</si>
  <si>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</si>
  <si>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</si>
  <si>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</si>
  <si>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</si>
  <si>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</si>
  <si>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</si>
  <si>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</si>
  <si>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</si>
  <si>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</si>
  <si>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</si>
  <si>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</si>
  <si>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</si>
  <si>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</si>
  <si>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</si>
  <si>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</si>
  <si>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</si>
  <si>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</si>
  <si>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</si>
  <si>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</si>
  <si>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</si>
  <si>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</si>
  <si>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</si>
  <si>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</si>
  <si>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</si>
  <si>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</si>
  <si>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</si>
  <si>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</si>
  <si>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</si>
  <si>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</si>
  <si>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</si>
  <si>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</si>
  <si>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</si>
  <si>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</si>
  <si>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</si>
  <si>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</si>
  <si>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</si>
  <si>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</si>
  <si>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</si>
  <si>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</si>
  <si>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</si>
  <si>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</si>
  <si>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</si>
  <si>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</si>
  <si>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</si>
  <si>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</si>
  <si>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</si>
  <si>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</si>
  <si>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</si>
  <si>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</si>
  <si>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</si>
  <si>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</si>
  <si>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</si>
  <si>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</si>
  <si>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</si>
  <si>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</si>
  <si>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</si>
  <si>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</si>
  <si>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</si>
  <si>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</si>
  <si>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</si>
  <si>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</si>
  <si>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</si>
  <si>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</si>
  <si>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</si>
  <si>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</si>
  <si>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</si>
  <si>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</si>
  <si>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</si>
  <si>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</si>
  <si>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</si>
  <si>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</si>
  <si>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</si>
  <si>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</si>
  <si>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</si>
  <si>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</si>
  <si>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</si>
  <si>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</si>
  <si>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</si>
  <si>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</si>
  <si>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</si>
  <si>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</si>
  <si>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</si>
  <si>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</si>
  <si>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</si>
  <si>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</si>
  <si>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</si>
  <si>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</si>
  <si>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</si>
  <si>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</si>
  <si>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</si>
  <si>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</si>
  <si>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</si>
  <si>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</si>
  <si>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</si>
  <si>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</si>
  <si>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</si>
  <si>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</si>
  <si>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</si>
  <si>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</si>
  <si>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</si>
  <si>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</si>
  <si>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</si>
  <si>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</si>
  <si>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</si>
  <si>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</si>
  <si>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</si>
  <si>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</si>
  <si>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</si>
  <si>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</si>
  <si>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</si>
  <si>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</si>
  <si>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</si>
  <si>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</si>
  <si>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</si>
  <si>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</si>
  <si>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</si>
  <si>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</si>
  <si>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</si>
  <si>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</si>
  <si>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</si>
  <si>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</si>
  <si>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</si>
  <si>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</si>
  <si>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</si>
  <si>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</si>
  <si>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</si>
  <si>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</si>
  <si>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</si>
  <si>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</si>
  <si>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</si>
  <si>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</si>
  <si>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</si>
  <si>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</si>
  <si>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</si>
  <si>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</si>
  <si>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</si>
  <si>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</si>
  <si>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</si>
  <si>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</si>
  <si>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</si>
  <si>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</si>
  <si>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</si>
  <si>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</si>
  <si>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</si>
  <si>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</si>
  <si>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</si>
  <si>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</si>
  <si>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</si>
  <si>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</si>
  <si>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</si>
  <si>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</si>
  <si>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</si>
  <si>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</si>
  <si>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</si>
  <si>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</si>
  <si>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</si>
  <si>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</si>
  <si>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</si>
  <si>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</si>
  <si>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</si>
  <si>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</si>
  <si>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</si>
  <si>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</si>
  <si>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</si>
  <si>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</si>
  <si>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</si>
  <si>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</si>
  <si>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</si>
  <si>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</si>
  <si>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</si>
  <si>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</si>
  <si>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</si>
  <si>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</si>
  <si>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</si>
  <si>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</si>
  <si>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</si>
  <si>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</si>
  <si>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</si>
  <si>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</si>
  <si>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</si>
  <si>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</si>
  <si>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</si>
  <si>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</si>
  <si>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</si>
  <si>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</si>
  <si>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</si>
  <si>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</si>
  <si>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</si>
  <si>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</si>
  <si>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</si>
  <si>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</si>
  <si>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</si>
  <si>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</si>
  <si>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</si>
  <si>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</si>
  <si>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</si>
  <si>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</si>
  <si>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</si>
  <si>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</si>
  <si>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</si>
  <si>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</si>
  <si>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</si>
  <si>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</si>
  <si>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</si>
  <si>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</si>
  <si>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</si>
  <si>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</si>
  <si>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</si>
  <si>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</si>
  <si>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</si>
  <si>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</si>
  <si>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</si>
  <si>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</si>
  <si>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</si>
  <si>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</si>
  <si>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</si>
  <si>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</si>
  <si>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</si>
  <si>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</si>
  <si>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</si>
  <si>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</si>
  <si>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</si>
  <si>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</si>
  <si>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</si>
  <si>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</si>
  <si>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</si>
  <si>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</si>
  <si>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</si>
  <si>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</si>
  <si>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</si>
  <si>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</si>
  <si>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</si>
  <si>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</si>
  <si>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</si>
  <si>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</si>
  <si>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</si>
  <si>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</si>
  <si>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</si>
  <si>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</si>
  <si>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</si>
  <si>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</si>
  <si>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</si>
  <si>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</si>
  <si>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</si>
  <si>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</si>
  <si>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</si>
  <si>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</si>
  <si>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</si>
  <si>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</si>
  <si>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</si>
  <si>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</si>
  <si>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</si>
  <si>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</si>
  <si>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</si>
  <si>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</si>
  <si>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</si>
  <si>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</si>
  <si>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</si>
  <si>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</si>
  <si>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</si>
  <si>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</si>
  <si>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</si>
  <si>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</si>
  <si>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</si>
  <si>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</si>
  <si>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</si>
  <si>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</si>
  <si>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</si>
  <si>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</si>
  <si>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</si>
  <si>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</si>
  <si>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</si>
  <si>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</si>
  <si>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</si>
  <si>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</si>
  <si>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</si>
  <si>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</si>
  <si>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</si>
  <si>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</si>
  <si>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</si>
  <si>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</si>
  <si>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</si>
  <si>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</si>
  <si>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</si>
  <si>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</si>
  <si>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</si>
  <si>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</si>
  <si>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</si>
  <si>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</si>
  <si>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</si>
  <si>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</si>
  <si>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</si>
  <si>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</si>
  <si>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</si>
  <si>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</si>
  <si>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</si>
  <si>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</si>
  <si>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</si>
  <si>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</si>
  <si>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</si>
  <si>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</si>
  <si>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</si>
  <si>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</si>
  <si>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</si>
  <si>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</si>
  <si>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</si>
  <si>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</si>
  <si>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</si>
  <si>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</si>
  <si>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</si>
  <si>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</si>
  <si>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</si>
  <si>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</si>
  <si>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</si>
  <si>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</si>
  <si>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</si>
  <si>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</si>
  <si>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</si>
  <si>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</si>
  <si>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</si>
  <si>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</si>
  <si>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</si>
  <si>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</si>
  <si>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</si>
  <si>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</si>
  <si>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</si>
  <si>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</si>
  <si>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</si>
  <si>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</si>
  <si>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</si>
  <si>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</si>
  <si>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</si>
  <si>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</si>
  <si>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</si>
  <si>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</si>
  <si>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</si>
  <si>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</si>
  <si>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</si>
  <si>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</si>
  <si>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</si>
  <si>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</si>
  <si>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</si>
  <si>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</si>
  <si>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</si>
  <si>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</si>
  <si>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</si>
  <si>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</si>
  <si>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</si>
  <si>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</si>
  <si>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</si>
  <si>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</si>
  <si>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</si>
  <si>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</si>
  <si>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</si>
  <si>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</si>
  <si>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</si>
  <si>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</si>
  <si>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</si>
  <si>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</si>
  <si>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</si>
  <si>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</si>
  <si>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</si>
  <si>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</si>
  <si>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</si>
  <si>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</si>
  <si>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</si>
  <si>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</si>
  <si>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</si>
  <si>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</si>
  <si>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</si>
  <si>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</si>
  <si>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</si>
  <si>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</si>
  <si>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</si>
  <si>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</si>
  <si>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</si>
  <si>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</si>
  <si>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</si>
  <si>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</si>
  <si>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</si>
  <si>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</si>
  <si>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</si>
  <si>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</si>
  <si>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</si>
  <si>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</si>
  <si>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</si>
  <si>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</si>
  <si>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</si>
  <si>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</si>
  <si>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</si>
  <si>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</si>
  <si>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</si>
  <si>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</si>
  <si>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</si>
  <si>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</si>
  <si>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</si>
  <si>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</si>
  <si>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</si>
  <si>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</si>
  <si>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</si>
  <si>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</si>
  <si>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</si>
  <si>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</si>
  <si>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</si>
  <si>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</si>
  <si>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</si>
  <si>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</si>
  <si>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</si>
  <si>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</si>
  <si>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</si>
  <si>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</si>
  <si>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</si>
  <si>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</si>
  <si>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</si>
  <si>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</si>
  <si>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</si>
  <si>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</si>
  <si>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</si>
  <si>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</si>
  <si>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</si>
  <si>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</si>
  <si>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</si>
  <si>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</si>
  <si>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</si>
  <si>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</si>
  <si>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</si>
  <si>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</si>
  <si>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</si>
  <si>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</si>
  <si>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</si>
  <si>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</si>
  <si>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</si>
  <si>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</si>
  <si>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</si>
  <si>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</si>
  <si>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</si>
  <si>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</si>
  <si>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</si>
  <si>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</si>
  <si>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</si>
  <si>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</si>
  <si>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</si>
  <si>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</si>
  <si>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</si>
  <si>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</si>
  <si>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</si>
  <si>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</si>
  <si>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</si>
  <si>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</si>
  <si>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</si>
  <si>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</si>
  <si>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</si>
  <si>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</si>
  <si>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</si>
  <si>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</si>
  <si>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</si>
  <si>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</si>
  <si>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</si>
  <si>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</si>
  <si>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</si>
  <si>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</si>
  <si>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</si>
  <si>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</si>
  <si>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</si>
  <si>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</si>
  <si>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</si>
  <si>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</si>
  <si>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</si>
  <si>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</si>
  <si>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</si>
  <si>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</si>
  <si>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</si>
  <si>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</si>
  <si>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</si>
  <si>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</si>
  <si>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</si>
  <si>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</si>
  <si>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</si>
  <si>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</si>
  <si>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</si>
  <si>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</si>
  <si>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</si>
  <si>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</si>
  <si>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</si>
  <si>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</si>
  <si>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</si>
  <si>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</si>
  <si>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</si>
  <si>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</si>
  <si>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</si>
  <si>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</si>
  <si>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</si>
  <si>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</si>
  <si>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</si>
  <si>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</si>
  <si>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</si>
  <si>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</si>
  <si>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</si>
  <si>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</si>
  <si>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</si>
  <si>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</si>
  <si>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</si>
  <si>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</si>
  <si>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</si>
  <si>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</si>
  <si>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</si>
  <si>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</si>
  <si>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</si>
  <si>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</si>
  <si>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</si>
  <si>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</si>
  <si>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</si>
  <si>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</si>
  <si>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</si>
  <si>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</si>
  <si>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</si>
  <si>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</si>
  <si>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</si>
  <si>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</si>
  <si>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</si>
  <si>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</si>
  <si>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</si>
  <si>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</si>
  <si>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</si>
  <si>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</si>
  <si>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</si>
  <si>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</si>
  <si>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</si>
  <si>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</si>
  <si>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</si>
  <si>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</si>
  <si>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</si>
  <si>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</si>
  <si>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</si>
  <si>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</si>
  <si>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</si>
  <si>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</si>
  <si>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</si>
  <si>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</si>
  <si>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</si>
  <si>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</si>
  <si>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</si>
  <si>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</si>
  <si>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</si>
  <si>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</si>
  <si>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</si>
  <si>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</si>
  <si>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</si>
  <si>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</si>
  <si>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</si>
  <si>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</si>
  <si>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</si>
  <si>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</si>
  <si>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</si>
  <si>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</si>
  <si>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</si>
  <si>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</si>
  <si>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</si>
  <si>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</si>
  <si>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</si>
  <si>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</si>
  <si>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</si>
  <si>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</si>
  <si>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</si>
  <si>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</si>
  <si>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</si>
  <si>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</si>
  <si>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</si>
  <si>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</si>
  <si>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</si>
  <si>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</si>
  <si>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</si>
  <si>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</si>
  <si>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</si>
  <si>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</si>
  <si>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</si>
  <si>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</si>
  <si>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</si>
  <si>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</si>
  <si>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</si>
  <si>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</si>
  <si>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</si>
  <si>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</si>
  <si>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</si>
  <si>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</si>
  <si>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</si>
  <si>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</si>
  <si>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</si>
  <si>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</si>
  <si>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</si>
  <si>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</si>
  <si>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</si>
  <si>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</si>
  <si>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</si>
  <si>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</si>
  <si>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</si>
  <si>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</si>
  <si>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</si>
  <si>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</si>
  <si>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</si>
  <si>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</si>
  <si>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</si>
  <si>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</si>
  <si>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</si>
  <si>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</si>
  <si>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</si>
  <si>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</si>
  <si>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</si>
  <si>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</si>
  <si>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</si>
  <si>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</si>
  <si>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</si>
  <si>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</si>
  <si>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</si>
  <si>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</si>
  <si>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</si>
  <si>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</si>
  <si>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</si>
  <si>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</si>
  <si>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</si>
  <si>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</si>
  <si>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</si>
  <si>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</si>
  <si>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</si>
  <si>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</si>
  <si>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</si>
  <si>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</si>
  <si>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</si>
  <si>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</si>
  <si>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</si>
  <si>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</si>
  <si>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</si>
  <si>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</si>
  <si>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</si>
  <si>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</si>
  <si>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</si>
  <si>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</si>
  <si>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</si>
  <si>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</si>
  <si>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</si>
  <si>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</si>
  <si>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</si>
  <si>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</si>
  <si>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</si>
  <si>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</si>
  <si>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</si>
  <si>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</si>
  <si>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</si>
  <si>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</si>
  <si>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</si>
  <si>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</si>
  <si>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</si>
  <si>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</si>
  <si>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</si>
  <si>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</si>
  <si>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</si>
  <si>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</si>
  <si>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</si>
  <si>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</si>
  <si>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</si>
  <si>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</si>
  <si>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</si>
  <si>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</si>
  <si>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</si>
  <si>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</si>
  <si>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</si>
  <si>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</si>
  <si>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</si>
  <si>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</si>
  <si>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</si>
  <si>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</si>
  <si>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</si>
  <si>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</si>
  <si>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</si>
  <si>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</si>
  <si>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</si>
  <si>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</si>
  <si>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</si>
  <si>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</si>
  <si>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</si>
  <si>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</si>
  <si>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</si>
  <si>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</si>
  <si>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</si>
  <si>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</si>
  <si>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</si>
  <si>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</si>
  <si>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</si>
  <si>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</si>
  <si>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</si>
  <si>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</si>
  <si>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</si>
  <si>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</si>
  <si>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</si>
  <si>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</si>
  <si>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</si>
  <si>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</si>
  <si>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</si>
  <si>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</si>
  <si>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</si>
  <si>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</si>
  <si>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</si>
  <si>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</si>
  <si>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</si>
  <si>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</si>
  <si>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</si>
  <si>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</si>
  <si>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</si>
  <si>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</si>
  <si>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</si>
  <si>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</si>
  <si>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</si>
  <si>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</si>
  <si>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</si>
  <si>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</si>
  <si>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</si>
  <si>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</si>
  <si>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</si>
  <si>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</si>
  <si>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</si>
  <si>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</si>
  <si>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</si>
  <si>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</si>
  <si>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</si>
  <si>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</si>
  <si>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</si>
  <si>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</si>
  <si>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</si>
  <si>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</si>
  <si>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</si>
  <si>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</si>
  <si>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</si>
  <si>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</si>
  <si>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</si>
  <si>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</si>
  <si>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</si>
  <si>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</si>
  <si>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</si>
  <si>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</si>
  <si>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</si>
  <si>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</si>
  <si>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</si>
  <si>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</si>
  <si>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</si>
  <si>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</si>
  <si>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</si>
  <si>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</si>
  <si>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</si>
  <si>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</si>
  <si>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</si>
  <si>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</si>
  <si>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</si>
  <si>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</si>
  <si>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</si>
  <si>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</si>
  <si>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</si>
  <si>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</si>
  <si>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</si>
  <si>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</si>
  <si>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</si>
  <si>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</si>
  <si>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</si>
  <si>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</si>
  <si>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</si>
  <si>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</si>
  <si>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</si>
  <si>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</si>
  <si>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</si>
  <si>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</si>
  <si>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</si>
  <si>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</si>
  <si>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</si>
  <si>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</si>
  <si>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</si>
  <si>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</si>
  <si>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</si>
  <si>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</si>
  <si>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</si>
  <si>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</si>
  <si>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</si>
  <si>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</si>
  <si>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</si>
  <si>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</si>
  <si>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</si>
  <si>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</si>
  <si>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</si>
  <si>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</si>
  <si>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</si>
  <si>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</si>
  <si>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</si>
  <si>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</si>
  <si>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</si>
  <si>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</si>
  <si>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</si>
  <si>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</si>
  <si>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</si>
  <si>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</si>
  <si>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</si>
  <si>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</si>
  <si>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</si>
  <si>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</si>
  <si>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</si>
  <si>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</si>
  <si>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</si>
  <si>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</si>
  <si>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</si>
  <si>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</si>
  <si>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</si>
  <si>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</si>
  <si>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</si>
  <si>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</si>
  <si>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</si>
  <si>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</si>
  <si>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</si>
  <si>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</si>
  <si>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</si>
  <si>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</si>
  <si>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</si>
  <si>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</si>
  <si>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</si>
  <si>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</si>
  <si>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</si>
  <si>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</si>
  <si>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</si>
  <si>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</si>
  <si>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</si>
  <si>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</si>
  <si>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</si>
  <si>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</si>
  <si>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</si>
  <si>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</si>
  <si>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</si>
  <si>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</si>
  <si>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</si>
  <si>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</si>
  <si>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</si>
  <si>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</si>
  <si>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</si>
  <si>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</si>
  <si>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</si>
  <si>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</si>
  <si>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</si>
  <si>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</si>
  <si>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</si>
  <si>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</si>
  <si>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</si>
  <si>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</si>
  <si>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</si>
  <si>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</si>
  <si>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</si>
  <si>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</si>
  <si>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</si>
  <si>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</si>
  <si>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</si>
  <si>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</si>
  <si>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</si>
  <si>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</si>
  <si>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</si>
  <si>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</si>
  <si>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</si>
  <si>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</si>
  <si>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</si>
  <si>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</si>
  <si>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</si>
  <si>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</si>
  <si>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</si>
  <si>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</si>
  <si>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</si>
  <si>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</si>
  <si>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</si>
  <si>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</si>
  <si>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</si>
  <si>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</si>
  <si>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</si>
  <si>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</si>
  <si>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</si>
  <si>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</si>
  <si>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</si>
  <si>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</si>
  <si>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</si>
  <si>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</si>
  <si>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</si>
  <si>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</si>
  <si>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</si>
  <si>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</si>
  <si>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</si>
  <si>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</si>
  <si>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</si>
  <si>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</si>
  <si>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</si>
  <si>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</si>
  <si>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</si>
  <si>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</si>
  <si>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</si>
  <si>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</si>
  <si>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</si>
  <si>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</si>
  <si>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</si>
  <si>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</si>
  <si>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</si>
  <si>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</si>
  <si>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</si>
  <si>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</si>
  <si>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</si>
  <si>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</si>
  <si>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</si>
  <si>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</si>
  <si>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</si>
  <si>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</si>
  <si>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</si>
  <si>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</si>
  <si>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</si>
  <si>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</si>
  <si>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</si>
  <si>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</si>
  <si>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</si>
  <si>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</si>
  <si>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</si>
  <si>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</si>
  <si>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</si>
  <si>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</si>
  <si>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</si>
  <si>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</si>
  <si>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</si>
  <si>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</si>
  <si>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</si>
  <si>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</si>
  <si>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</si>
  <si>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</si>
  <si>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</si>
  <si>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</si>
  <si>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</si>
  <si>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</si>
  <si>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</si>
  <si>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</si>
  <si>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</si>
  <si>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</si>
  <si>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</si>
  <si>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</si>
  <si>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</si>
  <si>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</si>
  <si>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</si>
  <si>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</si>
  <si>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</si>
  <si>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</si>
  <si>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</si>
  <si>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</si>
  <si>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</si>
  <si>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</si>
  <si>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</si>
  <si>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</si>
  <si>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</si>
  <si>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</si>
  <si>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</si>
  <si>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</si>
  <si>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</si>
  <si>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</si>
  <si>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</si>
  <si>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</si>
  <si>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</si>
  <si>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</si>
  <si>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</si>
  <si>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</si>
  <si>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</si>
  <si>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</si>
  <si>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</si>
  <si>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</si>
  <si>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</si>
  <si>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</si>
  <si>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</si>
  <si>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</si>
  <si>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</si>
  <si>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</si>
  <si>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</si>
  <si>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</si>
  <si>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</si>
  <si>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</si>
  <si>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</si>
  <si>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</si>
  <si>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</si>
  <si>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</si>
  <si>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</si>
  <si>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</si>
  <si>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</si>
  <si>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</si>
  <si>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</si>
  <si>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</si>
  <si>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</si>
  <si>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</si>
  <si>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</si>
  <si>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</si>
  <si>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</si>
  <si>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</si>
  <si>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</si>
  <si>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</si>
  <si>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</si>
  <si>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</si>
  <si>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</si>
  <si>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</si>
  <si>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</si>
  <si>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</si>
  <si>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</si>
  <si>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</si>
  <si>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</si>
  <si>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</si>
  <si>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</si>
  <si>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</si>
  <si>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</si>
  <si>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</si>
  <si>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</si>
  <si>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</si>
  <si>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</si>
  <si>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</si>
  <si>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</si>
  <si>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</si>
  <si>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</si>
  <si>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</si>
  <si>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</si>
  <si>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</si>
  <si>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</si>
  <si>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</si>
  <si>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</si>
  <si>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</si>
  <si>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</si>
  <si>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</si>
  <si>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</si>
  <si>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</si>
  <si>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</si>
  <si>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</si>
  <si>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</si>
  <si>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</si>
  <si>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</si>
  <si>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</si>
  <si>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</si>
  <si>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</si>
  <si>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</si>
  <si>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</si>
  <si>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</si>
  <si>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</si>
  <si>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</si>
  <si>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</si>
  <si>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</si>
  <si>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</si>
  <si>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</si>
  <si>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</si>
  <si>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</si>
  <si>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</si>
  <si>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</si>
  <si>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</si>
  <si>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</si>
  <si>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</si>
  <si>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</si>
  <si>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</si>
  <si>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</si>
  <si>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</si>
  <si>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</si>
  <si>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</si>
  <si>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</si>
  <si>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</si>
  <si>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</si>
  <si>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</si>
  <si>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</si>
  <si>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</si>
  <si>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</si>
  <si>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</si>
  <si>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</si>
  <si>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</si>
  <si>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</si>
  <si>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</si>
  <si>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</si>
  <si>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</si>
  <si>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</si>
  <si>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</si>
  <si>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</si>
  <si>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</si>
  <si>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</si>
  <si>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</si>
  <si>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</si>
  <si>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</si>
  <si>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</si>
  <si>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</si>
  <si>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</si>
  <si>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</si>
  <si>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</si>
  <si>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</si>
  <si>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</si>
  <si>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</si>
  <si>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</si>
  <si>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</si>
  <si>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</si>
  <si>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</si>
  <si>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</si>
  <si>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</si>
  <si>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</si>
  <si>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</si>
  <si>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</si>
  <si>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</si>
  <si>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</si>
  <si>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</si>
  <si>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</si>
  <si>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</si>
  <si>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</si>
  <si>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</si>
  <si>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</si>
  <si>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</si>
  <si>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</si>
  <si>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</si>
  <si>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</si>
  <si>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</si>
  <si>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</si>
  <si>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</si>
  <si>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</si>
  <si>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</si>
  <si>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</si>
  <si>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</si>
  <si>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</si>
  <si>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</si>
  <si>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</si>
  <si>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</si>
  <si>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</si>
  <si>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</si>
  <si>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</si>
  <si>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</si>
  <si>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</si>
  <si>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</si>
  <si>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</si>
  <si>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</si>
  <si>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</si>
  <si>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</si>
  <si>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</si>
  <si>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</si>
  <si>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</si>
  <si>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</si>
  <si>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</si>
  <si>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</si>
  <si>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</si>
  <si>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</si>
  <si>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</si>
  <si>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</si>
  <si>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</si>
  <si>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</si>
  <si>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</si>
  <si>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</si>
  <si>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</si>
  <si>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</si>
  <si>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</si>
  <si>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</si>
  <si>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</si>
  <si>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</si>
  <si>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</si>
  <si>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</si>
  <si>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</si>
  <si>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</si>
  <si>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</si>
  <si>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</si>
  <si>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</si>
  <si>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</si>
  <si>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</si>
  <si>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</si>
  <si>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</si>
  <si>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</si>
  <si>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</si>
  <si>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</si>
  <si>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</si>
  <si>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</si>
  <si>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</si>
  <si>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</si>
  <si>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</si>
  <si>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</si>
  <si>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</si>
  <si>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</si>
  <si>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</si>
  <si>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</si>
  <si>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</si>
  <si>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</si>
  <si>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</si>
  <si>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</si>
  <si>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</si>
  <si>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</si>
  <si>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</si>
  <si>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</si>
  <si>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</si>
  <si>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</si>
  <si>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</si>
  <si>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</si>
  <si>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</si>
  <si>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</si>
  <si>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</si>
  <si>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</si>
  <si>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</si>
  <si>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</si>
  <si>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</si>
  <si>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</si>
  <si>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</si>
  <si>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</si>
  <si>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</si>
  <si>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</si>
  <si>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</si>
  <si>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</si>
  <si>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</si>
  <si>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</si>
  <si>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</si>
  <si>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</si>
  <si>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</si>
  <si>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</si>
  <si>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</si>
  <si>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</si>
  <si>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</si>
  <si>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</si>
  <si>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</si>
  <si>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</si>
  <si>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</si>
  <si>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</si>
  <si>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</si>
  <si>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</si>
  <si>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</si>
  <si>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</si>
  <si>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</si>
  <si>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</si>
  <si>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</si>
  <si>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</si>
  <si>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</si>
  <si>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</si>
  <si>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</si>
  <si>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</si>
  <si>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</si>
  <si>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</si>
  <si>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</si>
  <si>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</si>
  <si>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</si>
  <si>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</si>
  <si>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</si>
  <si>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</si>
  <si>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</si>
  <si>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</si>
  <si>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</si>
  <si>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</si>
  <si>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</si>
  <si>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</si>
  <si>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</si>
  <si>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</si>
  <si>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</si>
  <si>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</si>
  <si>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</si>
  <si>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</si>
  <si>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</si>
  <si>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</si>
  <si>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</si>
  <si>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</si>
  <si>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</si>
  <si>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</si>
  <si>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</si>
  <si>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</si>
  <si>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</si>
  <si>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</si>
  <si>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</si>
  <si>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</si>
  <si>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</si>
  <si>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</si>
  <si>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</si>
  <si>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</si>
  <si>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</si>
  <si>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</si>
  <si>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</si>
  <si>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</si>
  <si>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</si>
  <si>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</si>
  <si>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</si>
  <si>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</si>
  <si>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</si>
  <si>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</si>
  <si>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</si>
  <si>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</si>
  <si>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</si>
  <si>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</si>
  <si>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</si>
  <si>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</si>
  <si>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</si>
  <si>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</si>
  <si>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</si>
  <si>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</si>
  <si>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</si>
  <si>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</si>
  <si>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</si>
  <si>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</si>
  <si>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</si>
  <si>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</si>
  <si>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</si>
  <si>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</si>
  <si>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</si>
  <si>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</si>
  <si>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</si>
  <si>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</si>
  <si>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</si>
  <si>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</si>
  <si>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</si>
  <si>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</si>
  <si>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</si>
  <si>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</si>
  <si>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</si>
  <si>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</si>
  <si>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</si>
  <si>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</si>
  <si>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</si>
  <si>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</si>
  <si>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</si>
  <si>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</si>
  <si>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</si>
  <si>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</si>
  <si>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</si>
  <si>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</si>
  <si>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</si>
  <si>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</si>
  <si>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</si>
  <si>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</si>
  <si>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</si>
  <si>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</si>
  <si>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</si>
  <si>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</si>
  <si>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</si>
  <si>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</si>
  <si>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</si>
  <si>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</si>
  <si>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</si>
  <si>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</si>
  <si>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</si>
  <si>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</si>
  <si>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</si>
  <si>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</si>
  <si>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</si>
  <si>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</si>
  <si>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</si>
  <si>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</si>
  <si>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</si>
  <si>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</si>
  <si>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</si>
  <si>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</si>
  <si>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</si>
  <si>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</si>
  <si>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</si>
  <si>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</si>
  <si>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</si>
  <si>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</si>
  <si>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</si>
  <si>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</si>
  <si>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</si>
  <si>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</si>
  <si>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</si>
  <si>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</si>
  <si>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</si>
  <si>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</si>
  <si>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</si>
  <si>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</si>
  <si>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</si>
  <si>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</si>
  <si>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</si>
  <si>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</si>
  <si>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</si>
  <si>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</si>
  <si>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</si>
  <si>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</si>
  <si>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</si>
  <si>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</si>
  <si>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</si>
  <si>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</si>
  <si>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</si>
  <si>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</si>
  <si>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</si>
  <si>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</si>
  <si>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</si>
  <si>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</si>
  <si>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</si>
  <si>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</si>
  <si>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</si>
  <si>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</si>
  <si>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</si>
  <si>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</si>
  <si>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</si>
  <si>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</si>
  <si>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</si>
  <si>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</si>
  <si>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</si>
  <si>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</si>
  <si>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</si>
  <si>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</si>
  <si>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</si>
  <si>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</si>
  <si>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</si>
  <si>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</si>
  <si>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</si>
  <si>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</si>
  <si>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</si>
  <si>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</si>
  <si>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</si>
  <si>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</si>
  <si>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</si>
  <si>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</si>
  <si>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</si>
  <si>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</si>
  <si>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</si>
  <si>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</si>
  <si>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</si>
  <si>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</si>
  <si>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</si>
  <si>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</si>
  <si>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</si>
  <si>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</si>
  <si>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</si>
  <si>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</si>
  <si>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</si>
  <si>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</si>
  <si>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</si>
  <si>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</si>
  <si>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</si>
  <si>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</si>
  <si>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</si>
  <si>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</si>
  <si>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</si>
  <si>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</si>
  <si>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</si>
  <si>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</si>
  <si>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</si>
  <si>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</si>
  <si>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</si>
  <si>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</si>
  <si>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</si>
  <si>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</si>
  <si>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</si>
  <si>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</si>
  <si>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</si>
  <si>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</si>
  <si>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</si>
  <si>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</si>
  <si>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</si>
  <si>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</si>
  <si>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</si>
  <si>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</si>
  <si>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</si>
  <si>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</si>
  <si>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</si>
  <si>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</si>
  <si>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</si>
  <si>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</si>
  <si>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</si>
  <si>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</si>
  <si>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</si>
  <si>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</si>
  <si>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</si>
  <si>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</si>
  <si>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</si>
  <si>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</si>
  <si>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</si>
  <si>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</si>
  <si>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</si>
  <si>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</si>
  <si>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</si>
  <si>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</si>
  <si>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</si>
  <si>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</si>
  <si>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</si>
  <si>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</si>
  <si>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</si>
  <si>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</si>
  <si>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</si>
  <si>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</si>
  <si>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</si>
  <si>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</si>
  <si>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</si>
  <si>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</si>
  <si>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</si>
  <si>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</si>
  <si>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</si>
  <si>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</si>
  <si>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</si>
  <si>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</si>
  <si>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</si>
  <si>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</si>
  <si>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</si>
  <si>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</si>
  <si>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</si>
  <si>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</si>
  <si>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</si>
  <si>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</si>
  <si>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</si>
  <si>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</si>
  <si>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</si>
  <si>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</si>
  <si>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</si>
  <si>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</si>
  <si>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</si>
  <si>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</si>
  <si>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</si>
  <si>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</si>
  <si>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</si>
  <si>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</si>
  <si>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</si>
  <si>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</si>
  <si>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</si>
  <si>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</si>
  <si>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</si>
  <si>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</si>
  <si>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</si>
  <si>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</si>
  <si>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</si>
  <si>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</si>
  <si>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</si>
  <si>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</si>
  <si>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</si>
  <si>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</si>
  <si>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</si>
  <si>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</si>
  <si>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</si>
  <si>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</si>
  <si>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</si>
  <si>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</si>
  <si>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</si>
  <si>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</si>
  <si>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</si>
  <si>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</si>
  <si>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</si>
  <si>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</si>
  <si>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</si>
  <si>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</si>
  <si>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</si>
  <si>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</si>
  <si>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</si>
  <si>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</si>
  <si>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</si>
  <si>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</si>
  <si>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</si>
  <si>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</si>
  <si>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</si>
  <si>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</si>
  <si>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</si>
  <si>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</si>
  <si>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</si>
  <si>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</si>
  <si>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</si>
  <si>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</si>
  <si>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</si>
  <si>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</si>
  <si>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</si>
  <si>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</si>
  <si>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</si>
  <si>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</si>
  <si>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</si>
  <si>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</si>
  <si>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</si>
  <si>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</si>
  <si>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</si>
  <si>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</si>
  <si>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</si>
  <si>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</si>
  <si>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</si>
  <si>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</si>
  <si>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</si>
  <si>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</si>
  <si>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</si>
  <si>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</si>
  <si>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</si>
  <si>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</si>
  <si>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</si>
  <si>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</si>
  <si>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</si>
  <si>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</si>
  <si>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</si>
  <si>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</si>
  <si>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</si>
  <si>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</si>
  <si>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</si>
  <si>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</si>
  <si>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</si>
  <si>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</si>
  <si>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</si>
  <si>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</si>
  <si>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</si>
  <si>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</si>
  <si>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</si>
  <si>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</si>
  <si>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</si>
  <si>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</si>
  <si>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</si>
  <si>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</si>
  <si>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</si>
  <si>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</si>
  <si>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</si>
  <si>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</si>
  <si>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</si>
  <si>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</si>
  <si>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</si>
  <si>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</si>
  <si>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</si>
  <si>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</si>
  <si>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</si>
  <si>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</si>
  <si>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</si>
  <si>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</si>
  <si>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</si>
  <si>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</si>
  <si>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</si>
  <si>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</si>
  <si>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</si>
  <si>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</si>
  <si>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</si>
  <si>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</si>
  <si>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</si>
  <si>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</si>
  <si>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</si>
  <si>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</si>
  <si>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</si>
  <si>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</si>
  <si>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</si>
  <si>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</si>
  <si>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</si>
  <si>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</si>
  <si>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</si>
  <si>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</si>
  <si>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</si>
  <si>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</si>
  <si>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</si>
  <si>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</si>
  <si>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</si>
  <si>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</si>
  <si>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</si>
  <si>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</si>
  <si>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</si>
  <si>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</si>
  <si>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</si>
  <si>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</si>
  <si>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</si>
  <si>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</si>
  <si>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</si>
  <si>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</si>
  <si>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</si>
  <si>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</si>
  <si>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</si>
  <si>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</si>
  <si>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</si>
  <si>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</si>
  <si>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</si>
  <si>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</si>
  <si>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</si>
  <si>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</si>
  <si>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</si>
  <si>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</si>
  <si>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</si>
  <si>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</si>
  <si>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</si>
  <si>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</si>
  <si>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</si>
  <si>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</si>
  <si>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</si>
  <si>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</si>
  <si>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</si>
  <si>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</si>
  <si>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</si>
  <si>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</si>
  <si>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</si>
  <si>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</si>
  <si>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</si>
  <si>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</si>
  <si>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</si>
  <si>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</si>
  <si>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</si>
  <si>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</si>
  <si>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</si>
  <si>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</si>
  <si>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</si>
  <si>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</si>
  <si>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</si>
  <si>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</si>
  <si>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</si>
  <si>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</si>
  <si>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</si>
  <si>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</si>
  <si>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</si>
  <si>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</si>
  <si>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</si>
  <si>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</si>
  <si>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</si>
  <si>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</si>
  <si>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</si>
  <si>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</si>
  <si>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</si>
  <si>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</si>
  <si>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</si>
  <si>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</si>
  <si>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</si>
  <si>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</si>
  <si>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</si>
  <si>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</si>
  <si>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</si>
  <si>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</si>
  <si>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</si>
  <si>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</si>
  <si>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</si>
  <si>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</si>
  <si>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</si>
  <si>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</si>
  <si>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</si>
  <si>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</si>
  <si>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</si>
  <si>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</si>
  <si>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</si>
  <si>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</si>
  <si>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</si>
  <si>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</si>
  <si>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</si>
  <si>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</si>
  <si>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</si>
  <si>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</si>
  <si>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</si>
  <si>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</si>
  <si>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</si>
  <si>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</si>
  <si>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</si>
  <si>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</si>
  <si>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</si>
  <si>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</si>
  <si>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</si>
  <si>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</si>
  <si>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</si>
  <si>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</si>
  <si>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</si>
  <si>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</si>
  <si>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</si>
  <si>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</si>
  <si>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</si>
  <si>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</si>
  <si>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</si>
  <si>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</si>
  <si>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</si>
  <si>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</si>
  <si>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</si>
  <si>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</si>
  <si>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</si>
  <si>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</si>
  <si>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</si>
  <si>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</si>
  <si>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</si>
  <si>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</si>
  <si>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</si>
  <si>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</si>
  <si>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</si>
  <si>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</si>
  <si>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</si>
  <si>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</si>
  <si>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</si>
  <si>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</si>
  <si>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</si>
  <si>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</si>
  <si>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</si>
  <si>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</si>
  <si>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</si>
  <si>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</si>
  <si>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</si>
  <si>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</si>
  <si>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</si>
  <si>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</si>
  <si>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</si>
  <si>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</si>
  <si>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</si>
  <si>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</si>
  <si>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</si>
  <si>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</si>
  <si>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</si>
  <si>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</si>
  <si>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</si>
  <si>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</si>
  <si>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</si>
  <si>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</si>
  <si>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</si>
  <si>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</si>
  <si>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</si>
  <si>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</si>
  <si>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</si>
  <si>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</si>
  <si>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</si>
  <si>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</si>
  <si>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</si>
  <si>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</si>
  <si>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</si>
  <si>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</si>
  <si>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</si>
  <si>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</si>
  <si>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</si>
  <si>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</si>
  <si>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</si>
  <si>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</si>
  <si>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</si>
  <si>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</si>
  <si>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</si>
  <si>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</si>
  <si>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</si>
  <si>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</si>
  <si>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</si>
  <si>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</si>
  <si>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</si>
  <si>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</si>
  <si>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</si>
  <si>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</si>
  <si>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</si>
  <si>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</si>
  <si>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</si>
  <si>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</si>
  <si>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</si>
  <si>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</si>
  <si>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</si>
  <si>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</si>
  <si>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</si>
  <si>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</si>
  <si>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</si>
  <si>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</si>
  <si>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</si>
  <si>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</si>
  <si>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</si>
  <si>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</si>
  <si>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</si>
  <si>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</si>
  <si>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</si>
  <si>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</si>
  <si>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</si>
  <si>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</si>
  <si>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</si>
  <si>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</si>
  <si>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</si>
  <si>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</si>
  <si>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</si>
  <si>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</si>
  <si>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</si>
  <si>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</si>
  <si>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</si>
  <si>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</si>
  <si>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</si>
  <si>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</si>
  <si>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</si>
  <si>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</si>
  <si>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</si>
  <si>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</si>
  <si>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</si>
  <si>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</si>
  <si>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</si>
  <si>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</si>
  <si>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</si>
  <si>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</si>
  <si>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</si>
  <si>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</si>
  <si>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</si>
  <si>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</si>
  <si>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</si>
  <si>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</si>
  <si>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</si>
  <si>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</si>
  <si>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</si>
  <si>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</si>
  <si>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</si>
  <si>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</si>
  <si>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</si>
  <si>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</si>
  <si>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</si>
  <si>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</si>
  <si>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</si>
  <si>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</si>
  <si>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</si>
  <si>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</si>
  <si>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</si>
  <si>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</si>
  <si>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</si>
  <si>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</si>
  <si>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</si>
  <si>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</si>
  <si>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</si>
  <si>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</si>
  <si>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</si>
  <si>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</si>
  <si>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</si>
  <si>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</si>
  <si>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</si>
  <si>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</si>
  <si>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</si>
  <si>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</si>
  <si>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</si>
  <si>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</si>
  <si>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</si>
  <si>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</si>
  <si>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</si>
  <si>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</si>
  <si>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</si>
  <si>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</si>
  <si>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</si>
  <si>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</si>
  <si>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</si>
  <si>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</si>
  <si>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</si>
  <si>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</si>
  <si>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</si>
  <si>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</si>
  <si>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</si>
  <si>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</si>
  <si>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</si>
  <si>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</si>
  <si>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</si>
  <si>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</si>
  <si>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</si>
  <si>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</si>
  <si>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</si>
  <si>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</si>
  <si>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</si>
  <si>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</si>
  <si>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</si>
  <si>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</si>
  <si>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</si>
  <si>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</si>
  <si>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</si>
  <si>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</si>
  <si>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</si>
  <si>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</si>
  <si>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</si>
  <si>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</si>
  <si>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</si>
  <si>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</si>
  <si>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</si>
  <si>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</si>
  <si>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</si>
  <si>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</si>
  <si>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</si>
  <si>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</si>
  <si>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</si>
  <si>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</si>
  <si>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</si>
  <si>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</si>
  <si>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</si>
  <si>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</si>
  <si>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</si>
  <si>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</si>
  <si>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</si>
  <si>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</si>
  <si>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</si>
  <si>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</si>
  <si>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</si>
  <si>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</si>
  <si>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</si>
  <si>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</si>
  <si>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</si>
  <si>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</si>
  <si>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</si>
  <si>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</si>
  <si>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</si>
  <si>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</si>
  <si>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</si>
  <si>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</si>
  <si>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</si>
  <si>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</si>
  <si>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</si>
  <si>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</si>
  <si>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</si>
  <si>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</si>
  <si>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</si>
  <si>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</si>
  <si>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</si>
  <si>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</si>
  <si>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</si>
  <si>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</si>
  <si>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</si>
  <si>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</si>
  <si>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</si>
  <si>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</si>
  <si>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</si>
  <si>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</si>
  <si>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</si>
  <si>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</si>
  <si>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</si>
  <si>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</si>
  <si>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</si>
  <si>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</si>
  <si>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</si>
  <si>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</si>
  <si>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</si>
  <si>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</si>
  <si>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</si>
  <si>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</si>
  <si>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</si>
  <si>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</si>
  <si>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</si>
  <si>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</si>
  <si>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</si>
  <si>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</si>
  <si>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</si>
  <si>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</si>
  <si>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</si>
  <si>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</si>
  <si>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</si>
  <si>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</si>
  <si>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</si>
  <si>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</si>
  <si>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</si>
  <si>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</si>
  <si>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</si>
  <si>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</si>
  <si>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</si>
  <si>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</si>
  <si>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</si>
  <si>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</si>
  <si>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</si>
  <si>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</si>
  <si>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</si>
  <si>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</si>
  <si>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</si>
  <si>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</si>
  <si>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</si>
  <si>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</si>
  <si>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</si>
  <si>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</si>
  <si>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</si>
  <si>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</si>
  <si>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</si>
  <si>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</si>
  <si>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</si>
  <si>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</si>
  <si>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</si>
  <si>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</si>
  <si>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</si>
  <si>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</si>
  <si>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</si>
  <si>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</si>
  <si>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</si>
  <si>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</si>
  <si>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</si>
  <si>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</si>
  <si>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</si>
  <si>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</si>
  <si>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</si>
  <si>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</si>
  <si>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</si>
  <si>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</si>
  <si>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</si>
  <si>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</si>
  <si>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</si>
  <si>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</si>
  <si>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</si>
  <si>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</si>
  <si>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</si>
  <si>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</si>
  <si>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</si>
  <si>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</si>
  <si>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</si>
  <si>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</si>
  <si>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</si>
  <si>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</si>
  <si>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</si>
  <si>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</si>
  <si>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</si>
  <si>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</si>
  <si>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</si>
  <si>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</si>
  <si>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</si>
  <si>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</si>
  <si>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</si>
  <si>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</si>
  <si>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</si>
  <si>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</si>
  <si>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</si>
  <si>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</si>
  <si>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</si>
  <si>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</si>
  <si>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</si>
  <si>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</si>
  <si>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</si>
  <si>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</si>
  <si>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</si>
  <si>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</si>
  <si>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</si>
  <si>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</si>
  <si>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</si>
  <si>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</si>
  <si>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</si>
  <si>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</si>
  <si>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</si>
  <si>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</si>
  <si>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</si>
  <si>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</si>
  <si>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</si>
  <si>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</si>
  <si>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</si>
  <si>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</si>
  <si>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</si>
  <si>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</si>
  <si>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</si>
  <si>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</si>
  <si>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</si>
  <si>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</si>
  <si>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</si>
  <si>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</si>
  <si>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</si>
  <si>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</si>
  <si>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</si>
  <si>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</si>
  <si>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</si>
  <si>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</si>
  <si>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</si>
  <si>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</si>
  <si>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</si>
  <si>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</si>
  <si>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</si>
  <si>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</si>
  <si>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</si>
  <si>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</si>
  <si>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</si>
  <si>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</si>
  <si>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</si>
  <si>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</si>
  <si>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</si>
  <si>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</si>
  <si>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</si>
  <si>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</si>
  <si>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</si>
  <si>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</si>
  <si>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</si>
  <si>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</si>
  <si>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</si>
  <si>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</si>
  <si>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</si>
  <si>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</si>
  <si>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</si>
  <si>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</si>
  <si>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</si>
  <si>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</si>
  <si>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</si>
  <si>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</si>
  <si>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</si>
  <si>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</si>
  <si>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</si>
  <si>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</si>
  <si>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</si>
  <si>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</si>
  <si>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</si>
  <si>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</si>
  <si>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</si>
  <si>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</si>
  <si>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</si>
  <si>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</si>
  <si>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</si>
  <si>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</si>
  <si>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</si>
  <si>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</si>
  <si>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</si>
  <si>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</si>
  <si>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</si>
  <si>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</si>
  <si>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</si>
  <si>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</si>
  <si>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</si>
  <si>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</si>
  <si>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</si>
  <si>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</si>
  <si>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</si>
  <si>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</si>
  <si>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</si>
  <si>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</si>
  <si>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</si>
  <si>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</si>
  <si>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</si>
  <si>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</si>
  <si>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</si>
  <si>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</si>
  <si>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</si>
  <si>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</si>
  <si>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</si>
  <si>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</si>
  <si>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</si>
  <si>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</si>
  <si>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</si>
  <si>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</si>
  <si>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</si>
  <si>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</si>
  <si>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</si>
  <si>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</si>
  <si>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</si>
  <si>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</si>
  <si>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</si>
  <si>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</si>
  <si>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</si>
  <si>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</si>
  <si>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</si>
  <si>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</si>
  <si>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</si>
  <si>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</si>
  <si>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</si>
  <si>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</si>
  <si>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</si>
  <si>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</si>
  <si>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</si>
  <si>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</si>
  <si>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</si>
  <si>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</si>
  <si>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</si>
  <si>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</si>
  <si>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</si>
  <si>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</si>
  <si>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</si>
  <si>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</si>
  <si>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</si>
  <si>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</si>
  <si>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</si>
  <si>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</si>
  <si>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</si>
  <si>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</si>
  <si>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</si>
  <si>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</si>
  <si>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</si>
  <si>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</si>
  <si>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</si>
  <si>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</si>
  <si>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</si>
  <si>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</si>
  <si>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</si>
  <si>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</si>
  <si>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</si>
  <si>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</si>
  <si>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</si>
  <si>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</si>
  <si>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</si>
  <si>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</si>
  <si>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</si>
  <si>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</si>
  <si>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</si>
  <si>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</si>
  <si>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</si>
  <si>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</si>
  <si>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</si>
  <si>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</si>
  <si>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</si>
  <si>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</si>
  <si>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</si>
  <si>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</si>
  <si>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</si>
  <si>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</si>
  <si>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</si>
  <si>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</si>
  <si>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</si>
  <si>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</si>
  <si>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</si>
  <si>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</si>
  <si>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</si>
  <si>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</si>
  <si>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</si>
  <si>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</si>
  <si>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</si>
  <si>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</si>
  <si>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</si>
  <si>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</si>
  <si>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</si>
  <si>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</si>
  <si>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</si>
  <si>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</si>
  <si>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</si>
  <si>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</si>
  <si>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</si>
  <si>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</si>
  <si>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</si>
  <si>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</si>
  <si>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</si>
  <si>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</si>
  <si>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</si>
  <si>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</si>
  <si>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</si>
  <si>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</si>
  <si>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</si>
  <si>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</si>
  <si>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</si>
  <si>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</si>
  <si>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</si>
  <si>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</si>
  <si>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</si>
  <si>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</si>
  <si>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</si>
  <si>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</si>
  <si>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</si>
  <si>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</si>
  <si>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</si>
  <si>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</si>
  <si>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</si>
  <si>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</si>
  <si>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</si>
  <si>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</si>
  <si>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</si>
  <si>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</si>
  <si>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</si>
  <si>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</si>
  <si>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</si>
  <si>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</si>
  <si>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</si>
  <si>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</si>
  <si>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</si>
  <si>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</si>
  <si>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</si>
  <si>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</si>
  <si>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</si>
  <si>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</si>
  <si>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</si>
  <si>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</si>
  <si>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</si>
  <si>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</si>
  <si>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</si>
  <si>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</si>
  <si>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</si>
  <si>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</si>
  <si>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</si>
  <si>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</si>
  <si>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</si>
  <si>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</si>
  <si>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</si>
  <si>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</si>
  <si>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</si>
  <si>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</si>
  <si>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</si>
  <si>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</si>
  <si>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</si>
  <si>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</si>
  <si>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</si>
  <si>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</si>
  <si>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</si>
  <si>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</si>
  <si>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</si>
  <si>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</si>
  <si>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</si>
  <si>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</si>
  <si>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</si>
  <si>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</si>
  <si>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</si>
  <si>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</si>
  <si>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</si>
  <si>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</si>
  <si>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</si>
  <si>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</si>
  <si>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</si>
  <si>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</si>
  <si>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</si>
  <si>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</si>
  <si>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</si>
  <si>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</si>
  <si>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</si>
  <si>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</si>
  <si>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</si>
  <si>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</si>
  <si>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</si>
  <si>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</si>
  <si>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</si>
  <si>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</si>
  <si>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</si>
  <si>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</si>
  <si>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</si>
  <si>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</si>
  <si>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</si>
  <si>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</si>
  <si>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</si>
  <si>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</si>
  <si>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</si>
  <si>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</si>
  <si>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</si>
  <si>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</si>
  <si>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</si>
  <si>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</si>
  <si>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</si>
  <si>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</si>
  <si>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</si>
  <si>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</si>
  <si>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</si>
  <si>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</si>
  <si>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</si>
  <si>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</si>
  <si>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</si>
  <si>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</si>
  <si>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</si>
  <si>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</si>
  <si>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</si>
  <si>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</si>
  <si>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</si>
  <si>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</si>
  <si>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</si>
  <si>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</si>
  <si>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</si>
  <si>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</si>
  <si>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</si>
  <si>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</si>
  <si>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</si>
  <si>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</si>
  <si>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</si>
  <si>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</si>
  <si>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</si>
  <si>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</si>
  <si>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</si>
  <si>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</si>
  <si>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</si>
  <si>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</si>
  <si>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</si>
  <si>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</si>
  <si>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</si>
  <si>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</si>
  <si>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</si>
  <si>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</si>
  <si>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</si>
  <si>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</si>
  <si>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</si>
  <si>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</si>
  <si>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</si>
  <si>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</si>
  <si>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</si>
  <si>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</si>
  <si>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</si>
  <si>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</si>
  <si>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</si>
  <si>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</si>
  <si>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</si>
  <si>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</si>
  <si>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</si>
  <si>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</si>
  <si>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</si>
  <si>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</si>
  <si>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</si>
  <si>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</si>
  <si>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</si>
  <si>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</si>
  <si>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</si>
  <si>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</si>
  <si>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</si>
  <si>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</si>
  <si>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</si>
  <si>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</si>
  <si>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</si>
  <si>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</si>
  <si>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</si>
  <si>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</si>
  <si>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</si>
  <si>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</si>
  <si>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</si>
  <si>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</si>
  <si>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</si>
  <si>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</si>
  <si>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</si>
  <si>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</si>
  <si>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</si>
  <si>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</si>
  <si>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</si>
  <si>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</si>
  <si>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</si>
  <si>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</si>
  <si>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</si>
  <si>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</si>
  <si>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</si>
  <si>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</si>
  <si>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</si>
  <si>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</si>
  <si>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</si>
  <si>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</si>
  <si>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</si>
  <si>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</si>
  <si>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</si>
  <si>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</si>
  <si>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</si>
  <si>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</si>
  <si>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</si>
  <si>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</si>
  <si>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</si>
  <si>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</si>
  <si>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</si>
  <si>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</si>
  <si>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</si>
  <si>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</si>
  <si>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</si>
  <si>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</si>
  <si>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</si>
  <si>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</si>
  <si>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</si>
  <si>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</si>
  <si>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</si>
  <si>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</si>
  <si>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</si>
  <si>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</si>
  <si>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</si>
  <si>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</si>
  <si>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</si>
  <si>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</si>
  <si>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</si>
  <si>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</si>
  <si>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</si>
  <si>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</si>
  <si>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</si>
  <si>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</si>
  <si>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</si>
  <si>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</si>
  <si>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</si>
  <si>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</si>
  <si>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</si>
  <si>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</si>
  <si>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</si>
  <si>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</si>
  <si>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</si>
  <si>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</si>
  <si>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</si>
  <si>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</si>
  <si>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</si>
  <si>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</si>
  <si>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</si>
  <si>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</si>
  <si>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</si>
  <si>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</si>
  <si>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</si>
  <si>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</si>
  <si>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</si>
  <si>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</si>
  <si>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</si>
  <si>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</si>
  <si>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</si>
  <si>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</si>
  <si>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</si>
  <si>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</si>
  <si>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</si>
  <si>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</si>
  <si>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</si>
  <si>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</si>
  <si>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</si>
  <si>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</si>
  <si>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</si>
  <si>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</si>
  <si>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</si>
  <si>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</si>
  <si>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</si>
  <si>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</si>
  <si>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</si>
  <si>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</si>
  <si>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</si>
  <si>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</si>
  <si>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</si>
  <si>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</si>
  <si>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</si>
  <si>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</si>
  <si>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</si>
  <si>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</si>
  <si>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</si>
  <si>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</si>
  <si>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</si>
  <si>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</si>
  <si>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</si>
  <si>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</si>
  <si>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</si>
  <si>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</si>
  <si>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</si>
  <si>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</si>
  <si>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</si>
  <si>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</si>
  <si>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</si>
  <si>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</si>
  <si>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</si>
  <si>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</si>
  <si>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</si>
  <si>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</si>
  <si>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</si>
  <si>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</si>
  <si>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</si>
  <si>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</si>
  <si>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</si>
  <si>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</si>
  <si>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</si>
  <si>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</si>
  <si>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</si>
  <si>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</si>
  <si>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</si>
  <si>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</si>
  <si>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</si>
  <si>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</si>
  <si>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</si>
  <si>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</si>
  <si>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</si>
  <si>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</si>
  <si>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</si>
  <si>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</si>
  <si>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</si>
  <si>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</si>
  <si>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</si>
  <si>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</si>
  <si>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</si>
  <si>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</si>
  <si>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</si>
  <si>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</si>
  <si>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</si>
  <si>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</si>
  <si>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</si>
  <si>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</si>
  <si>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</si>
  <si>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</si>
  <si>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</si>
  <si>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</si>
  <si>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</si>
  <si>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</si>
  <si>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</si>
  <si>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</si>
  <si>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</si>
  <si>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</si>
  <si>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</si>
  <si>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</si>
  <si>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</si>
  <si>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</si>
  <si>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</si>
  <si>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</si>
  <si>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</si>
  <si>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</si>
  <si>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</si>
  <si>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</si>
  <si>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</si>
  <si>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</si>
  <si>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</si>
  <si>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</si>
  <si>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</si>
  <si>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</si>
  <si>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</si>
  <si>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</si>
  <si>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</si>
  <si>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</si>
  <si>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</si>
  <si>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</si>
  <si>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</si>
  <si>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</si>
  <si>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</si>
  <si>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</si>
  <si>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</si>
  <si>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</si>
  <si>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</si>
  <si>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</si>
  <si>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</si>
  <si>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</si>
  <si>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</si>
  <si>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</si>
  <si>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</si>
  <si>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</si>
  <si>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</si>
  <si>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</si>
  <si>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</si>
  <si>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</si>
  <si>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</si>
  <si>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</si>
  <si>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</si>
  <si>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</si>
  <si>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</si>
  <si>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</si>
  <si>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</si>
  <si>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</si>
  <si>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</si>
  <si>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</si>
  <si>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</si>
  <si>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</si>
  <si>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</si>
  <si>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</si>
  <si>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</si>
  <si>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</si>
  <si>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</si>
  <si>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</si>
  <si>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</si>
  <si>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</si>
  <si>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</si>
  <si>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</si>
  <si>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</si>
  <si>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</si>
  <si>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</si>
  <si>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</si>
  <si>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</si>
  <si>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</si>
  <si>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</si>
  <si>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</si>
  <si>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</si>
  <si>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</si>
  <si>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</si>
  <si>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</si>
  <si>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</si>
  <si>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</si>
  <si>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</si>
  <si>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</si>
  <si>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</si>
  <si>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</si>
  <si>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</si>
  <si>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</si>
  <si>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</si>
  <si>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</si>
  <si>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</si>
  <si>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</si>
  <si>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</si>
  <si>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</si>
  <si>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</si>
  <si>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</si>
  <si>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</si>
  <si>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</si>
  <si>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</si>
  <si>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</si>
  <si>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</si>
  <si>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</si>
  <si>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</si>
  <si>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</si>
  <si>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</si>
  <si>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</si>
  <si>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</si>
  <si>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</si>
  <si>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</si>
  <si>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</si>
  <si>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</si>
  <si>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</si>
  <si>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</si>
  <si>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</si>
  <si>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</si>
  <si>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</si>
  <si>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</si>
  <si>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</si>
  <si>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</si>
  <si>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</si>
  <si>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</si>
  <si>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</si>
  <si>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</si>
  <si>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</si>
  <si>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</si>
  <si>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</si>
  <si>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</si>
  <si>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</si>
  <si>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</si>
  <si>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</si>
  <si>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</si>
  <si>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</si>
  <si>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</si>
  <si>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</si>
  <si>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</si>
  <si>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</si>
  <si>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</si>
  <si>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</si>
  <si>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</si>
  <si>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</si>
  <si>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</si>
  <si>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</si>
  <si>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</si>
  <si>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</si>
  <si>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</si>
  <si>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</si>
  <si>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</si>
  <si>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</si>
  <si>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</si>
  <si>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</si>
  <si>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</si>
  <si>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</si>
  <si>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</si>
  <si>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</si>
  <si>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</si>
  <si>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</si>
  <si>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</si>
  <si>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</si>
  <si>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</si>
  <si>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</si>
  <si>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</si>
  <si>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</si>
  <si>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</si>
  <si>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</si>
  <si>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</si>
  <si>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</si>
  <si>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</si>
  <si>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</si>
  <si>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</si>
  <si>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</si>
  <si>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</si>
  <si>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</si>
  <si>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</si>
  <si>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</si>
  <si>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</si>
  <si>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</si>
  <si>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</si>
  <si>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</si>
  <si>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</si>
  <si>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</si>
  <si>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</si>
  <si>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</si>
  <si>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</si>
  <si>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</si>
  <si>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</si>
  <si>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</si>
  <si>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</si>
  <si>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</si>
  <si>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</si>
  <si>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</si>
  <si>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</si>
  <si>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</si>
  <si>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</si>
  <si>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</si>
  <si>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</si>
  <si>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</si>
  <si>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</si>
  <si>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</si>
  <si>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</si>
  <si>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</si>
  <si>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</si>
  <si>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</si>
  <si>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</si>
  <si>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</si>
  <si>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</si>
  <si>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</si>
  <si>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</si>
  <si>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</si>
  <si>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</si>
  <si>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</si>
  <si>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</si>
  <si>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</si>
  <si>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</si>
  <si>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</si>
  <si>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</si>
  <si>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</si>
  <si>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</si>
  <si>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</si>
  <si>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</si>
  <si>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</si>
  <si>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</si>
  <si>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</si>
  <si>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</si>
  <si>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</si>
  <si>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</si>
  <si>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</si>
  <si>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</si>
  <si>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</si>
  <si>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</si>
  <si>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</si>
  <si>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</si>
  <si>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</si>
  <si>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</si>
  <si>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</si>
  <si>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</si>
  <si>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</si>
  <si>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</si>
  <si>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</si>
  <si>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</si>
  <si>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</si>
  <si>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</si>
  <si>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</si>
  <si>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</si>
  <si>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</si>
  <si>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</si>
  <si>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</si>
  <si>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</si>
  <si>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</si>
  <si>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</si>
  <si>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</si>
  <si>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</si>
  <si>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</si>
  <si>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</si>
  <si>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</si>
  <si>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</si>
  <si>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</si>
  <si>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</si>
  <si>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</si>
  <si>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</si>
  <si>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</si>
  <si>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</si>
  <si>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</si>
  <si>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</si>
  <si>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</si>
  <si>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</si>
  <si>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</si>
  <si>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</si>
  <si>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</si>
  <si>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</si>
  <si>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</si>
  <si>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</si>
  <si>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</si>
  <si>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</si>
  <si>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</si>
  <si>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</si>
  <si>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</si>
  <si>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</si>
  <si>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</si>
  <si>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</si>
  <si>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</si>
  <si>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</si>
  <si>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</si>
  <si>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</si>
  <si>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</si>
  <si>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</si>
  <si>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</si>
  <si>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</si>
  <si>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</si>
  <si>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</si>
  <si>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</si>
  <si>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</si>
  <si>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</si>
  <si>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</si>
  <si>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</si>
  <si>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</si>
  <si>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</si>
  <si>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</si>
  <si>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</si>
  <si>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</si>
  <si>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</si>
  <si>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</si>
  <si>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</si>
  <si>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</si>
  <si>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</si>
  <si>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</si>
  <si>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</si>
  <si>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</si>
  <si>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</si>
  <si>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</si>
  <si>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</si>
  <si>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</si>
  <si>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</si>
  <si>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</si>
  <si>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</si>
  <si>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</si>
  <si>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</si>
  <si>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</si>
  <si>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</si>
  <si>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</si>
  <si>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</si>
  <si>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</si>
  <si>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</si>
  <si>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</si>
  <si>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</si>
  <si>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</si>
  <si>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</si>
  <si>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</si>
  <si>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</si>
  <si>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</si>
  <si>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</si>
  <si>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</si>
  <si>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</si>
  <si>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</si>
  <si>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</si>
  <si>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</si>
  <si>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</si>
  <si>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</si>
  <si>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</si>
  <si>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</si>
  <si>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</si>
  <si>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</si>
  <si>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</si>
  <si>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</si>
  <si>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</si>
  <si>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</si>
  <si>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</si>
  <si>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</si>
  <si>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</si>
  <si>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</si>
  <si>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</si>
  <si>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</si>
  <si>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</si>
  <si>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</si>
  <si>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</si>
  <si>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</si>
  <si>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</si>
  <si>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</si>
  <si>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</si>
  <si>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</si>
  <si>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</si>
  <si>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</si>
  <si>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</si>
  <si>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</si>
  <si>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</si>
  <si>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</si>
  <si>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</si>
  <si>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</si>
  <si>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</si>
  <si>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</si>
  <si>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</si>
  <si>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</si>
  <si>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</si>
  <si>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</si>
  <si>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</si>
  <si>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</si>
  <si>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</si>
  <si>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</si>
  <si>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</si>
  <si>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</si>
  <si>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</si>
  <si>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</si>
  <si>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</si>
  <si>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</si>
  <si>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</si>
  <si>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</si>
  <si>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</si>
  <si>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</si>
  <si>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</si>
  <si>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</si>
  <si>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</si>
  <si>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</si>
  <si>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</si>
  <si>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</si>
  <si>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</si>
  <si>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</si>
  <si>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</si>
  <si>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</si>
  <si>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</si>
  <si>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</si>
  <si>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</si>
  <si>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</si>
  <si>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</si>
  <si>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</si>
  <si>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</si>
  <si>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</si>
  <si>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</si>
  <si>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</si>
  <si>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</si>
  <si>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</si>
  <si>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</si>
  <si>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</si>
  <si>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</si>
  <si>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</si>
  <si>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</si>
  <si>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</si>
  <si>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</si>
  <si>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</si>
  <si>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</si>
  <si>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</si>
  <si>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</si>
  <si>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</si>
  <si>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</si>
  <si>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</si>
  <si>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</si>
  <si>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</si>
  <si>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</si>
  <si>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</si>
  <si>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</si>
  <si>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</si>
  <si>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</si>
  <si>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</si>
  <si>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</si>
  <si>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</si>
  <si>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</si>
  <si>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</si>
  <si>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</si>
  <si>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</si>
  <si>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</si>
  <si>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</si>
  <si>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</si>
  <si>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</si>
  <si>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</si>
  <si>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</si>
  <si>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</si>
  <si>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</si>
  <si>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</si>
  <si>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</si>
  <si>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</si>
  <si>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</si>
  <si>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</si>
  <si>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</si>
  <si>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</si>
  <si>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</si>
  <si>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</si>
  <si>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</si>
  <si>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</si>
  <si>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</si>
  <si>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</si>
  <si>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</si>
  <si>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</si>
  <si>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</si>
  <si>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</si>
  <si>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</si>
  <si>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</si>
  <si>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</si>
  <si>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</si>
  <si>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</si>
  <si>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</si>
  <si>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</si>
  <si>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</si>
  <si>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</si>
  <si>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</si>
  <si>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</si>
  <si>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</si>
  <si>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</si>
  <si>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</si>
  <si>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</si>
  <si>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</si>
  <si>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</si>
  <si>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</si>
  <si>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</si>
  <si>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</si>
  <si>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</si>
  <si>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</si>
  <si>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</si>
  <si>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</si>
  <si>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</si>
  <si>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</si>
  <si>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</si>
  <si>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</si>
  <si>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</si>
  <si>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</si>
  <si>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</si>
  <si>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</si>
  <si>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</si>
  <si>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</si>
  <si>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</si>
  <si>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</si>
  <si>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</si>
  <si>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</si>
  <si>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</si>
  <si>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</si>
  <si>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</si>
  <si>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</si>
  <si>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</si>
  <si>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</si>
  <si>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</si>
  <si>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</si>
  <si>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</si>
  <si>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</si>
  <si>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</si>
  <si>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</si>
  <si>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</si>
  <si>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</si>
  <si>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</si>
  <si>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</si>
  <si>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</si>
  <si>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</si>
  <si>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</si>
  <si>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</si>
  <si>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</si>
  <si>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</si>
  <si>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</si>
  <si>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</si>
  <si>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</si>
  <si>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</si>
  <si>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</si>
  <si>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</si>
  <si>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</si>
  <si>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</si>
  <si>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</si>
  <si>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</si>
  <si>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</si>
  <si>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</si>
  <si>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</si>
  <si>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</si>
  <si>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</si>
  <si>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</si>
  <si>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</si>
  <si>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</si>
  <si>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</si>
  <si>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</si>
  <si>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</si>
  <si>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</si>
  <si>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</si>
  <si>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</si>
  <si>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</si>
  <si>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</si>
  <si>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</si>
  <si>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</si>
  <si>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</si>
  <si>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</si>
  <si>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</si>
  <si>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</si>
  <si>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</si>
  <si>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</si>
  <si>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</si>
  <si>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</si>
  <si>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</si>
  <si>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</si>
  <si>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</si>
  <si>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</si>
  <si>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</si>
  <si>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</si>
  <si>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</si>
  <si>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</si>
  <si>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</si>
  <si>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</si>
  <si>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</si>
  <si>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</si>
  <si>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</si>
  <si>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</si>
  <si>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</si>
  <si>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</si>
  <si>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</si>
  <si>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</si>
  <si>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</si>
  <si>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</si>
  <si>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</si>
  <si>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</si>
  <si>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</si>
  <si>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</si>
  <si>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</si>
  <si>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</si>
  <si>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</si>
  <si>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</si>
  <si>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</si>
  <si>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</si>
  <si>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</si>
  <si>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</si>
  <si>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</si>
  <si>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</si>
  <si>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</si>
  <si>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</si>
  <si>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</si>
  <si>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</si>
  <si>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</si>
  <si>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</si>
  <si>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</si>
  <si>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</si>
  <si>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</si>
  <si>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</si>
  <si>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</si>
  <si>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</si>
  <si>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</si>
  <si>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</si>
  <si>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</si>
  <si>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</si>
  <si>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</si>
  <si>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</si>
  <si>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</si>
  <si>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</si>
  <si>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</si>
  <si>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</si>
  <si>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</si>
  <si>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</si>
  <si>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</si>
  <si>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</si>
  <si>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</si>
  <si>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</si>
  <si>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</si>
  <si>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</si>
  <si>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</si>
  <si>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</si>
  <si>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</si>
  <si>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</si>
  <si>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</si>
  <si>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</si>
  <si>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</si>
  <si>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</si>
  <si>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</si>
  <si>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</si>
  <si>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</si>
  <si>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</si>
  <si>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</si>
  <si>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</si>
  <si>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</si>
  <si>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</si>
  <si>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</si>
  <si>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</si>
  <si>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</si>
  <si>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</si>
  <si>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</si>
  <si>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</si>
  <si>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</si>
  <si>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</si>
  <si>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</si>
  <si>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</si>
  <si>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</si>
  <si>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</si>
  <si>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</si>
  <si>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</si>
  <si>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</si>
  <si>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</si>
  <si>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</si>
  <si>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</si>
  <si>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</si>
  <si>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</si>
  <si>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</si>
  <si>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</si>
  <si>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</si>
  <si>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</si>
  <si>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</si>
  <si>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</si>
  <si>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</si>
  <si>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</si>
  <si>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</si>
  <si>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</si>
  <si>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</si>
  <si>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</si>
  <si>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</si>
  <si>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</si>
  <si>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</si>
  <si>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</si>
  <si>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</si>
  <si>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</si>
  <si>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</si>
  <si>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</si>
  <si>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</si>
  <si>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</si>
  <si>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</si>
  <si>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</si>
  <si>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</si>
  <si>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</si>
  <si>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</si>
  <si>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</si>
  <si>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</si>
  <si>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</si>
  <si>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</si>
  <si>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</si>
  <si>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</si>
  <si>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</si>
  <si>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</si>
  <si>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</si>
  <si>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</si>
  <si>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</si>
  <si>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</si>
  <si>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</si>
  <si>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</si>
  <si>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</si>
  <si>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</si>
  <si>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</si>
  <si>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</si>
  <si>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</si>
  <si>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</si>
  <si>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</si>
  <si>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</si>
  <si>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</si>
  <si>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</si>
  <si>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</si>
  <si>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</si>
  <si>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</si>
  <si>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</si>
  <si>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</si>
  <si>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</si>
  <si>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</si>
  <si>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</si>
  <si>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</si>
  <si>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</si>
  <si>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</si>
  <si>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</si>
  <si>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</si>
  <si>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</si>
  <si>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</si>
  <si>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</si>
  <si>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</si>
  <si>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</si>
  <si>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</si>
  <si>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</si>
  <si>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</si>
  <si>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</si>
  <si>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</si>
  <si>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</si>
  <si>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</si>
  <si>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</si>
  <si>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</si>
  <si>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</si>
  <si>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</si>
  <si>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</si>
  <si>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</si>
  <si>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</si>
  <si>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</si>
  <si>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</si>
  <si>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</si>
  <si>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</si>
  <si>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</si>
  <si>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</si>
  <si>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</si>
  <si>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</si>
  <si>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</si>
  <si>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</si>
  <si>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</si>
  <si>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</si>
  <si>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</si>
  <si>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</si>
  <si>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</si>
  <si>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</si>
  <si>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</si>
  <si>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</si>
  <si>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</si>
  <si>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</si>
  <si>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</si>
  <si>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</si>
  <si>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</si>
  <si>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</si>
  <si>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</si>
  <si>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</si>
  <si>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</si>
  <si>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</si>
  <si>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</si>
  <si>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</si>
  <si>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</si>
  <si>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</si>
  <si>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</si>
  <si>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</si>
  <si>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</si>
  <si>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</si>
  <si>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</si>
  <si>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</si>
  <si>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</si>
  <si>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</si>
  <si>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</si>
  <si>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</si>
  <si>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</si>
  <si>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</si>
  <si>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</si>
  <si>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</si>
  <si>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</si>
  <si>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</si>
  <si>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</si>
  <si>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</si>
  <si>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</si>
  <si>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</si>
  <si>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</si>
  <si>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</si>
  <si>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</si>
  <si>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</si>
  <si>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</si>
  <si>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</si>
  <si>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</si>
  <si>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</si>
  <si>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</si>
  <si>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</si>
  <si>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</si>
  <si>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</si>
  <si>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</si>
  <si>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</si>
  <si>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</si>
  <si>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</si>
  <si>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</si>
  <si>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</si>
  <si>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</si>
  <si>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</si>
  <si>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</si>
  <si>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</si>
  <si>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</si>
  <si>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</si>
  <si>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</si>
  <si>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</si>
  <si>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</si>
  <si>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</si>
  <si>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</si>
  <si>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</si>
  <si>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</si>
  <si>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</si>
  <si>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</si>
  <si>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</si>
  <si>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</si>
  <si>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</si>
  <si>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</si>
  <si>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</si>
  <si>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</si>
  <si>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</si>
  <si>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</si>
  <si>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</si>
  <si>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</si>
  <si>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</si>
  <si>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</si>
  <si>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</si>
  <si>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</si>
  <si>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</si>
  <si>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</si>
  <si>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</si>
  <si>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</si>
  <si>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</si>
  <si>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</si>
  <si>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</si>
  <si>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</si>
  <si>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</si>
  <si>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</si>
  <si>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</si>
  <si>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</si>
  <si>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</si>
  <si>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</si>
  <si>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</si>
  <si>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</si>
  <si>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</si>
  <si>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</si>
  <si>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</si>
  <si>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</si>
  <si>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</si>
  <si>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</si>
  <si>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</si>
  <si>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</si>
  <si>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</si>
  <si>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</si>
  <si>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</si>
  <si>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</si>
  <si>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</si>
  <si>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</si>
  <si>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</si>
  <si>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</si>
  <si>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</si>
  <si>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</si>
  <si>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</si>
  <si>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</si>
  <si>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</si>
  <si>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</si>
  <si>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</si>
  <si>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</si>
  <si>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</si>
  <si>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</si>
  <si>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</si>
  <si>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</si>
  <si>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</si>
  <si>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</si>
  <si>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</si>
  <si>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</si>
  <si>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</si>
  <si>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</si>
  <si>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</si>
  <si>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</si>
  <si>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</si>
  <si>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</si>
  <si>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</si>
  <si>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</si>
  <si>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</si>
  <si>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</si>
  <si>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</si>
  <si>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</si>
  <si>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</si>
  <si>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</si>
  <si>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</si>
  <si>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</si>
  <si>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</si>
  <si>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</si>
  <si>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</si>
  <si>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</si>
  <si>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</si>
  <si>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</si>
  <si>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</si>
  <si>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</si>
  <si>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</si>
  <si>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</si>
  <si>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</si>
  <si>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</si>
  <si>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</si>
  <si>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</si>
  <si>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</si>
  <si>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</si>
  <si>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</si>
  <si>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</si>
  <si>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</si>
  <si>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</si>
  <si>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</si>
  <si>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</si>
  <si>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</si>
  <si>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</si>
  <si>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</si>
  <si>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</si>
  <si>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</si>
  <si>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</si>
  <si>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</si>
  <si>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</si>
  <si>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</si>
  <si>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</si>
  <si>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</si>
  <si>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</si>
  <si>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</si>
  <si>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</si>
  <si>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</si>
  <si>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</si>
  <si>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</si>
  <si>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</si>
  <si>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</si>
  <si>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</si>
  <si>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</si>
  <si>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</si>
  <si>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</si>
  <si>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</si>
  <si>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</si>
  <si>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</si>
  <si>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</si>
  <si>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</si>
  <si>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</si>
  <si>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</si>
  <si>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</si>
  <si>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</si>
  <si>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</si>
  <si>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</si>
  <si>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</si>
  <si>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</si>
  <si>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</si>
  <si>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</si>
  <si>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</si>
  <si>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</si>
  <si>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</si>
  <si>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</si>
  <si>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</si>
  <si>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</si>
  <si>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</si>
  <si>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</si>
  <si>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</si>
  <si>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</si>
  <si>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</si>
  <si>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</si>
  <si>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</si>
  <si>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</si>
  <si>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</si>
  <si>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</si>
  <si>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</si>
  <si>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</si>
  <si>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</si>
  <si>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</si>
  <si>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</si>
  <si>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</si>
  <si>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</si>
  <si>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</si>
  <si>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</si>
  <si>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</si>
  <si>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</si>
  <si>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</si>
  <si>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</si>
  <si>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</si>
  <si>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</si>
  <si>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</si>
  <si>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</si>
  <si>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</si>
  <si>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</si>
  <si>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</si>
  <si>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</si>
  <si>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</si>
  <si>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</si>
  <si>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</si>
  <si>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</si>
  <si>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</si>
  <si>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</si>
  <si>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</si>
  <si>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</si>
  <si>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</si>
  <si>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</si>
  <si>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</si>
  <si>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</si>
  <si>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</si>
  <si>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</si>
  <si>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</si>
  <si>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</si>
  <si>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</si>
  <si>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</si>
  <si>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</si>
  <si>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</si>
  <si>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</si>
  <si>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</si>
  <si>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</si>
  <si>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</si>
  <si>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</si>
  <si>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</si>
  <si>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</si>
  <si>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</si>
  <si>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</si>
  <si>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</si>
  <si>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</si>
  <si>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</si>
  <si>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</si>
  <si>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</si>
  <si>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</si>
  <si>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</si>
  <si>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</si>
  <si>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</si>
  <si>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</si>
  <si>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</si>
  <si>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</si>
  <si>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</si>
  <si>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</si>
  <si>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</si>
  <si>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</si>
  <si>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</si>
  <si>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</si>
  <si>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</si>
  <si>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</si>
  <si>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</si>
  <si>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</si>
  <si>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</si>
  <si>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</si>
  <si>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</si>
  <si>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</si>
  <si>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</si>
  <si>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</si>
  <si>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</si>
  <si>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</si>
  <si>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</si>
  <si>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</si>
  <si>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</si>
  <si>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</si>
  <si>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</si>
  <si>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</si>
  <si>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</si>
  <si>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</si>
  <si>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</si>
  <si>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</si>
  <si>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</si>
  <si>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</si>
  <si>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</si>
  <si>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</si>
  <si>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</si>
  <si>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</si>
  <si>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</si>
  <si>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</si>
  <si>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</si>
  <si>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</si>
  <si>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</si>
  <si>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</si>
  <si>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</si>
  <si>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</si>
  <si>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</si>
  <si>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</si>
  <si>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</si>
  <si>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</si>
  <si>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</si>
  <si>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</si>
  <si>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</si>
  <si>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</si>
  <si>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</si>
  <si>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</si>
  <si>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</si>
  <si>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</si>
  <si>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</si>
  <si>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</si>
  <si>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</si>
  <si>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</si>
  <si>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</si>
  <si>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</si>
  <si>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</si>
  <si>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</si>
  <si>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</si>
  <si>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</si>
  <si>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</si>
  <si>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</si>
  <si>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</si>
  <si>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</si>
  <si>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</si>
  <si>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</si>
  <si>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</si>
  <si>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</si>
  <si>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</si>
  <si>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</si>
  <si>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</si>
  <si>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</si>
  <si>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</si>
  <si>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</si>
  <si>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</si>
  <si>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</si>
  <si>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</si>
  <si>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</si>
  <si>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</si>
  <si>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</si>
  <si>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</si>
  <si>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</si>
  <si>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</si>
  <si>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</si>
  <si>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</si>
  <si>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</si>
  <si>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</si>
  <si>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</si>
  <si>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</si>
  <si>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</si>
  <si>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</si>
  <si>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</si>
  <si>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</si>
  <si>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</si>
  <si>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</si>
  <si>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</si>
  <si>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</si>
  <si>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</si>
  <si>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</si>
  <si>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</si>
  <si>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</si>
  <si>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</si>
  <si>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</si>
  <si>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</si>
  <si>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</si>
  <si>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</si>
  <si>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</si>
  <si>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</si>
  <si>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</si>
  <si>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</si>
  <si>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</si>
  <si>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</si>
  <si>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</si>
  <si>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</si>
  <si>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</si>
  <si>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</si>
  <si>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</si>
  <si>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</si>
  <si>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</si>
  <si>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</si>
  <si>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</si>
  <si>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</si>
  <si>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</si>
  <si>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</si>
  <si>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</si>
  <si>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</si>
  <si>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</si>
  <si>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</si>
  <si>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</si>
  <si>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</si>
  <si>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</si>
  <si>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</si>
  <si>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</si>
  <si>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</si>
  <si>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</si>
  <si>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</si>
  <si>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</si>
  <si>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</si>
  <si>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</si>
  <si>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</si>
  <si>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</si>
  <si>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</si>
  <si>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</si>
  <si>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</si>
  <si>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</si>
  <si>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</si>
  <si>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</si>
  <si>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</si>
  <si>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</si>
  <si>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</si>
  <si>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</si>
  <si>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</si>
  <si>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</si>
  <si>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</si>
  <si>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</si>
  <si>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</si>
  <si>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</si>
  <si>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</si>
  <si>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</si>
  <si>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</si>
  <si>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</si>
  <si>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</si>
  <si>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</si>
  <si>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</si>
  <si>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</si>
  <si>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</si>
  <si>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</si>
  <si>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</si>
  <si>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</si>
  <si>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</si>
  <si>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</si>
  <si>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</si>
  <si>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</si>
  <si>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</si>
  <si>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</si>
  <si>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</si>
  <si>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</si>
  <si>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</si>
  <si>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</si>
  <si>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</si>
  <si>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</si>
  <si>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</si>
  <si>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</si>
  <si>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</si>
  <si>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</si>
  <si>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</si>
  <si>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</si>
  <si>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</si>
  <si>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</si>
  <si>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</si>
  <si>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</si>
  <si>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</si>
  <si>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</si>
  <si>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</si>
  <si>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</si>
  <si>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</si>
  <si>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</si>
  <si>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</si>
  <si>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</si>
  <si>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</si>
  <si>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</si>
  <si>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</si>
  <si>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</si>
  <si>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</si>
  <si>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</si>
  <si>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</si>
  <si>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</si>
  <si>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</si>
  <si>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</si>
  <si>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</si>
  <si>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</si>
  <si>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</si>
  <si>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</si>
  <si>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</si>
  <si>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</si>
  <si>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</si>
  <si>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</si>
  <si>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</si>
  <si>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</si>
  <si>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</si>
  <si>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</si>
  <si>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</si>
  <si>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</si>
  <si>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</si>
  <si>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</si>
  <si>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</si>
  <si>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</si>
  <si>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</si>
  <si>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</si>
  <si>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</si>
  <si>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</si>
  <si>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</si>
  <si>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</si>
  <si>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</si>
  <si>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</si>
  <si>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</si>
  <si>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</si>
  <si>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</si>
  <si>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</si>
  <si>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</si>
  <si>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</si>
  <si>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</si>
  <si>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</si>
  <si>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</si>
  <si>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</si>
  <si>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</si>
  <si>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</si>
  <si>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</si>
  <si>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</si>
  <si>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</si>
  <si>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</si>
  <si>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</si>
  <si>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</si>
  <si>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</si>
  <si>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</si>
  <si>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</si>
  <si>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</si>
  <si>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</si>
  <si>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</si>
  <si>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</si>
  <si>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</si>
  <si>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</si>
  <si>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</si>
  <si>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</si>
  <si>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</si>
  <si>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</si>
  <si>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</si>
  <si>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</si>
  <si>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</si>
  <si>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</si>
  <si>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</si>
  <si>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</si>
  <si>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</si>
  <si>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</si>
  <si>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</si>
  <si>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</si>
  <si>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</si>
  <si>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</si>
  <si>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</si>
  <si>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</si>
  <si>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</si>
  <si>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</si>
  <si>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</si>
  <si>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</si>
  <si>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</si>
  <si>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</si>
  <si>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</si>
  <si>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</si>
  <si>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</si>
  <si>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</si>
  <si>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</si>
  <si>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</si>
  <si>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</si>
  <si>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</si>
  <si>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</si>
  <si>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</si>
  <si>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</si>
  <si>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</si>
  <si>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</si>
  <si>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</si>
  <si>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</si>
  <si>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</si>
  <si>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</si>
  <si>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</si>
  <si>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</si>
  <si>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</si>
  <si>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</si>
  <si>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</si>
  <si>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</si>
  <si>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</si>
  <si>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</si>
  <si>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</si>
  <si>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</si>
  <si>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</si>
  <si>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</si>
  <si>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</si>
  <si>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</si>
  <si>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</si>
  <si>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</si>
  <si>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</si>
  <si>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</si>
  <si>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</si>
  <si>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</si>
  <si>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</si>
  <si>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</si>
  <si>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</si>
  <si>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</si>
  <si>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</si>
  <si>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</si>
  <si>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</si>
  <si>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</si>
  <si>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</si>
  <si>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</si>
  <si>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</si>
  <si>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</si>
  <si>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</si>
  <si>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</si>
  <si>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</si>
  <si>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</si>
  <si>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</si>
  <si>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</si>
  <si>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</si>
  <si>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</si>
  <si>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</si>
  <si>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</si>
  <si>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</si>
  <si>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</si>
  <si>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</si>
  <si>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</si>
  <si>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</si>
  <si>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</si>
  <si>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</si>
  <si>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</si>
  <si>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</si>
  <si>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</si>
  <si>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</si>
  <si>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</si>
  <si>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</si>
  <si>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</si>
  <si>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</si>
  <si>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</si>
  <si>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</si>
  <si>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</si>
  <si>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</si>
  <si>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</si>
  <si>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</si>
  <si>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</si>
  <si>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</si>
  <si>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</si>
  <si>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</si>
  <si>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</si>
  <si>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</si>
  <si>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</si>
  <si>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</si>
  <si>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</si>
  <si>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</si>
  <si>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</si>
  <si>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</si>
  <si>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</si>
  <si>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</si>
  <si>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</si>
  <si>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</si>
  <si>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</si>
  <si>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</si>
  <si>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</si>
  <si>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</si>
  <si>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</si>
  <si>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</si>
  <si>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</si>
  <si>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</si>
  <si>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</si>
  <si>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</si>
  <si>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</si>
  <si>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</si>
  <si>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</si>
  <si>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</si>
  <si>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</si>
  <si>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</si>
  <si>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</si>
  <si>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</si>
  <si>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</si>
  <si>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</si>
  <si>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</si>
  <si>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</si>
  <si>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</si>
  <si>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</si>
  <si>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</si>
  <si>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</si>
  <si>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</si>
  <si>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</si>
  <si>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</si>
  <si>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</si>
  <si>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</si>
  <si>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</si>
  <si>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</si>
  <si>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</si>
  <si>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</si>
  <si>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</si>
  <si>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</si>
  <si>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</si>
  <si>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</si>
  <si>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</si>
  <si>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</si>
  <si>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</si>
  <si>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</si>
  <si>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</si>
  <si>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</si>
  <si>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</si>
  <si>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</si>
  <si>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</si>
  <si>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</si>
  <si>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</si>
  <si>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</si>
  <si>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</si>
  <si>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</si>
  <si>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</si>
  <si>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</si>
  <si>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</si>
  <si>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</si>
  <si>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</si>
  <si>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</si>
  <si>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</si>
  <si>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</si>
  <si>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</si>
  <si>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</si>
  <si>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</si>
  <si>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</si>
  <si>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</si>
  <si>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</si>
  <si>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</si>
  <si>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</si>
  <si>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</si>
  <si>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</si>
  <si>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</si>
  <si>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</si>
  <si>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</si>
  <si>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</si>
  <si>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</si>
  <si>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</si>
  <si>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</si>
  <si>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</si>
  <si>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</si>
  <si>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</si>
  <si>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</si>
  <si>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</si>
  <si>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</si>
  <si>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</si>
  <si>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</si>
  <si>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</si>
  <si>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</si>
  <si>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</si>
  <si>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</si>
  <si>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</si>
  <si>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</si>
  <si>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</si>
  <si>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</si>
  <si>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</si>
  <si>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</si>
  <si>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</si>
  <si>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</si>
  <si>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</si>
  <si>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</si>
  <si>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</si>
  <si>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</si>
  <si>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</si>
  <si>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</si>
  <si>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</si>
  <si>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</si>
  <si>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</si>
  <si>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</si>
  <si>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</si>
  <si>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</si>
  <si>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</si>
  <si>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</si>
  <si>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</si>
  <si>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</si>
  <si>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</si>
  <si>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</si>
  <si>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</si>
  <si>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</si>
  <si>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</si>
  <si>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</si>
  <si>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</si>
  <si>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</si>
  <si>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</si>
  <si>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</si>
  <si>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</si>
  <si>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</si>
  <si>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</si>
  <si>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</si>
  <si>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</si>
  <si>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</si>
  <si>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</si>
  <si>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</si>
  <si>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</si>
  <si>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</si>
  <si>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</si>
  <si>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</si>
  <si>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</si>
  <si>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</si>
  <si>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</si>
  <si>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</si>
  <si>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</si>
  <si>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</si>
  <si>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</si>
  <si>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</si>
  <si>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</si>
  <si>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</si>
  <si>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</si>
  <si>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</si>
  <si>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</si>
  <si>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</si>
  <si>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</si>
  <si>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</si>
  <si>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</si>
  <si>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</si>
  <si>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</si>
  <si>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</si>
  <si>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</si>
  <si>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</si>
  <si>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</si>
  <si>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</si>
  <si>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</si>
  <si>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</si>
  <si>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</si>
  <si>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</si>
  <si>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</si>
  <si>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</si>
  <si>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</si>
  <si>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</si>
  <si>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</si>
  <si>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</si>
  <si>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</si>
  <si>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</si>
  <si>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</si>
  <si>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</si>
  <si>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</si>
  <si>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</si>
  <si>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</si>
  <si>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</si>
  <si>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</si>
  <si>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</si>
  <si>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</si>
  <si>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</si>
  <si>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</si>
  <si>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</si>
  <si>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</si>
  <si>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</si>
  <si>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</si>
  <si>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</si>
  <si>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</si>
  <si>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</si>
  <si>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</si>
  <si>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</si>
  <si>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</si>
  <si>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</si>
  <si>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</si>
  <si>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</si>
  <si>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</si>
  <si>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</si>
  <si>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</si>
  <si>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</si>
  <si>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</si>
  <si>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</si>
  <si>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</si>
  <si>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</si>
  <si>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</si>
  <si>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</si>
  <si>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</si>
  <si>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</si>
  <si>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</si>
  <si>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</si>
  <si>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</si>
  <si>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</si>
  <si>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</si>
  <si>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</si>
  <si>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</si>
  <si>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</si>
  <si>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</si>
  <si>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</si>
  <si>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</si>
  <si>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</si>
  <si>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</si>
  <si>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</si>
  <si>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</si>
  <si>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</si>
  <si>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</si>
  <si>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</si>
  <si>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</si>
  <si>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</si>
  <si>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</si>
  <si>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</si>
  <si>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</si>
  <si>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</si>
  <si>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</si>
  <si>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</si>
  <si>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</si>
  <si>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</si>
  <si>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</si>
  <si>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</si>
  <si>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</si>
  <si>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</si>
  <si>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</si>
  <si>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</si>
  <si>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</si>
  <si>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</si>
  <si>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</si>
  <si>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</si>
  <si>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</si>
  <si>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</si>
  <si>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</si>
  <si>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</si>
  <si>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</si>
  <si>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</si>
  <si>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</si>
  <si>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</si>
  <si>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</si>
  <si>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</si>
  <si>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</si>
  <si>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</si>
  <si>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</si>
  <si>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</si>
  <si>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</si>
  <si>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</si>
  <si>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</si>
  <si>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</si>
  <si>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</si>
  <si>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</si>
  <si>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</si>
  <si>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</si>
  <si>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</si>
  <si>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</si>
  <si>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</si>
  <si>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</si>
  <si>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</si>
  <si>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</si>
  <si>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</si>
  <si>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</si>
  <si>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</si>
  <si>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</si>
  <si>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</si>
  <si>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</si>
  <si>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</si>
  <si>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</si>
  <si>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</si>
  <si>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</si>
  <si>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</si>
  <si>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</si>
  <si>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</si>
  <si>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</si>
  <si>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</si>
  <si>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</si>
  <si>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</si>
  <si>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</si>
  <si>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</si>
  <si>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</si>
  <si>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</si>
  <si>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</si>
  <si>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</si>
  <si>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</si>
  <si>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</si>
  <si>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</si>
  <si>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</si>
  <si>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</si>
  <si>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</si>
  <si>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</si>
  <si>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</si>
  <si>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</si>
  <si>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</si>
  <si>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</si>
  <si>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</si>
  <si>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</si>
  <si>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</si>
  <si>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</si>
  <si>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</si>
  <si>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</si>
  <si>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</si>
  <si>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</si>
  <si>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</si>
  <si>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</si>
  <si>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</si>
  <si>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</si>
  <si>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</si>
  <si>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</si>
  <si>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</si>
  <si>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</si>
  <si>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</si>
  <si>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</si>
  <si>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</si>
  <si>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</si>
  <si>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</si>
  <si>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</si>
  <si>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</si>
  <si>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</si>
  <si>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</si>
  <si>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</si>
  <si>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</si>
  <si>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</si>
  <si>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</si>
  <si>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</si>
  <si>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</si>
  <si>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</si>
  <si>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</si>
  <si>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</si>
  <si>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</si>
  <si>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</si>
  <si>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</si>
  <si>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</si>
  <si>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</si>
  <si>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</si>
  <si>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</si>
  <si>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</si>
  <si>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</si>
  <si>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</si>
  <si>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</si>
  <si>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</si>
  <si>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</si>
  <si>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</si>
  <si>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</si>
  <si>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</si>
  <si>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</si>
  <si>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</si>
  <si>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</si>
  <si>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</si>
  <si>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</si>
  <si>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</si>
  <si>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</si>
  <si>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</si>
  <si>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</si>
  <si>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</si>
  <si>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</si>
  <si>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</si>
  <si>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</si>
  <si>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</si>
  <si>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</si>
  <si>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</si>
  <si>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</si>
  <si>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</si>
  <si>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</si>
  <si>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</si>
  <si>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</si>
  <si>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</si>
  <si>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</si>
  <si>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</si>
  <si>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</si>
  <si>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</si>
  <si>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</si>
  <si>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</si>
  <si>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</si>
  <si>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</si>
  <si>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</si>
  <si>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</si>
  <si>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</si>
  <si>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</si>
  <si>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</si>
  <si>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</si>
  <si>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</si>
  <si>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</si>
  <si>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</si>
  <si>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</si>
  <si>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</si>
  <si>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</si>
  <si>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</si>
  <si>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</si>
  <si>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</si>
  <si>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</si>
  <si>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</si>
  <si>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</si>
  <si>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</si>
  <si>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</si>
  <si>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</si>
  <si>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</si>
  <si>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</si>
  <si>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</si>
  <si>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</si>
  <si>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</si>
  <si>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</si>
  <si>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</si>
  <si>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</si>
  <si>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</si>
  <si>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</si>
  <si>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</si>
  <si>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</si>
  <si>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</si>
  <si>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</si>
  <si>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</si>
  <si>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</si>
  <si>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</si>
  <si>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</si>
  <si>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</si>
  <si>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</si>
  <si>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</si>
  <si>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</si>
  <si>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</si>
  <si>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</si>
  <si>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</si>
  <si>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</si>
  <si>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</si>
  <si>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</si>
  <si>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</si>
  <si>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</si>
  <si>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</si>
  <si>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</si>
  <si>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</si>
  <si>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</si>
  <si>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</si>
  <si>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</si>
  <si>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</si>
  <si>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</si>
  <si>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</si>
  <si>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</si>
  <si>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</si>
  <si>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</si>
  <si>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</si>
  <si>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</si>
  <si>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</si>
  <si>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</si>
  <si>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</si>
  <si>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</si>
  <si>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</si>
  <si>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</si>
  <si>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</si>
  <si>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</si>
  <si>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</si>
  <si>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</si>
  <si>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</si>
  <si>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</si>
  <si>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</si>
  <si>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</si>
  <si>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</si>
  <si>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</si>
  <si>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</si>
  <si>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</si>
  <si>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</si>
  <si>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</si>
  <si>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</si>
  <si>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</si>
  <si>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</si>
  <si>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</si>
  <si>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</si>
  <si>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</si>
  <si>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</si>
  <si>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</si>
  <si>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</si>
  <si>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</si>
  <si>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</si>
  <si>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</si>
  <si>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</si>
  <si>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</si>
  <si>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</si>
  <si>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</si>
  <si>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</si>
  <si>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</si>
  <si>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</si>
  <si>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</si>
  <si>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</si>
  <si>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</si>
  <si>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</si>
  <si>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</si>
  <si>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</si>
  <si>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</si>
  <si>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</si>
  <si>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</si>
  <si>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</si>
  <si>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</si>
  <si>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</si>
  <si>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</si>
  <si>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</si>
  <si>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</si>
  <si>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</si>
  <si>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</si>
  <si>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</si>
  <si>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</si>
  <si>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</si>
  <si>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</si>
  <si>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</si>
  <si>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</si>
  <si>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</si>
  <si>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</si>
  <si>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</si>
  <si>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</si>
  <si>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</si>
  <si>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</si>
  <si>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</si>
  <si>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</si>
  <si>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</si>
  <si>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</si>
  <si>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</si>
  <si>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</si>
  <si>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</si>
  <si>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</si>
  <si>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</si>
  <si>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</si>
  <si>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</si>
  <si>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</si>
  <si>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</si>
  <si>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</si>
  <si>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</si>
  <si>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</si>
  <si>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</si>
  <si>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</si>
  <si>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</si>
  <si>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</si>
  <si>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</si>
  <si>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</si>
  <si>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</si>
  <si>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</si>
  <si>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</si>
  <si>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</si>
  <si>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</si>
  <si>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</si>
  <si>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</si>
  <si>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</si>
  <si>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</si>
  <si>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</si>
  <si>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</si>
  <si>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</si>
  <si>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</si>
  <si>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</si>
  <si>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</si>
  <si>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</si>
  <si>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</si>
  <si>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</si>
  <si>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</si>
  <si>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</si>
  <si>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</si>
  <si>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</si>
  <si>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</si>
  <si>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</si>
  <si>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</si>
  <si>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</si>
  <si>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</si>
  <si>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</si>
  <si>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</si>
  <si>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</si>
  <si>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</si>
  <si>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</si>
  <si>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</si>
  <si>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</si>
  <si>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</si>
  <si>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</si>
  <si>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</si>
  <si>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</si>
  <si>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</si>
  <si>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</si>
  <si>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</si>
  <si>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</si>
  <si>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</si>
  <si>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</si>
  <si>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</si>
  <si>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</si>
  <si>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</si>
  <si>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</si>
  <si>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</si>
  <si>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</si>
  <si>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</si>
  <si>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</si>
  <si>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</si>
  <si>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</si>
  <si>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</si>
  <si>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</si>
  <si>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</si>
  <si>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</si>
  <si>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</si>
  <si>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</si>
  <si>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</si>
  <si>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</si>
  <si>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</si>
  <si>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</si>
  <si>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</si>
  <si>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</si>
  <si>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</si>
  <si>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</si>
  <si>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</si>
  <si>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</si>
  <si>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</si>
  <si>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</si>
  <si>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</si>
  <si>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</si>
  <si>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</si>
  <si>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</si>
  <si>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</si>
  <si>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</si>
  <si>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</si>
  <si>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</si>
  <si>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</si>
  <si>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</si>
  <si>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</si>
  <si>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</si>
  <si>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</si>
  <si>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</si>
  <si>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</si>
  <si>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</si>
  <si>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</si>
  <si>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</si>
  <si>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</si>
  <si>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</si>
  <si>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</si>
  <si>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</si>
  <si>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</si>
  <si>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</si>
  <si>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</si>
  <si>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</si>
  <si>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</si>
  <si>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</si>
  <si>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</si>
  <si>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</si>
  <si>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</si>
  <si>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</si>
  <si>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</si>
  <si>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</si>
  <si>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</si>
  <si>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</si>
  <si>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</si>
  <si>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</si>
  <si>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</si>
  <si>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</si>
  <si>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</si>
  <si>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</si>
  <si>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</si>
  <si>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</si>
  <si>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</si>
  <si>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</si>
  <si>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</si>
  <si>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</si>
  <si>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</si>
  <si>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</si>
  <si>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</si>
  <si>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</si>
  <si>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</si>
  <si>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</si>
  <si>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</si>
  <si>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</si>
  <si>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</si>
  <si>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</si>
  <si>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</si>
  <si>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</si>
  <si>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</si>
  <si>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</si>
  <si>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</si>
  <si>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</si>
  <si>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</si>
  <si>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</si>
  <si>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</si>
  <si>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</si>
  <si>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</si>
  <si>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</si>
  <si>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</si>
  <si>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</si>
  <si>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</si>
  <si>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</si>
  <si>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</si>
  <si>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</si>
  <si>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</si>
  <si>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</si>
  <si>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</si>
  <si>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</si>
  <si>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</si>
  <si>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</si>
  <si>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</si>
  <si>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</si>
  <si>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</si>
  <si>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</si>
  <si>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</si>
  <si>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</si>
  <si>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</si>
  <si>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</si>
  <si>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</si>
  <si>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</si>
  <si>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</si>
  <si>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</si>
  <si>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</si>
  <si>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</si>
  <si>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</si>
  <si>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</si>
  <si>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</si>
  <si>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</si>
  <si>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</si>
  <si>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</si>
  <si>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</si>
  <si>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</si>
  <si>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</si>
  <si>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</si>
  <si>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</si>
  <si>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</si>
  <si>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</si>
  <si>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</si>
  <si>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</si>
  <si>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</si>
  <si>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</si>
  <si>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</si>
  <si>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</si>
  <si>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</si>
  <si>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</si>
  <si>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</si>
  <si>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</si>
  <si>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</si>
  <si>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</si>
  <si>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</si>
  <si>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</si>
  <si>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</si>
  <si>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</si>
  <si>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</si>
  <si>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</si>
  <si>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</si>
  <si>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</si>
  <si>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</si>
  <si>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</si>
  <si>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</si>
  <si>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</si>
  <si>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</si>
  <si>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</si>
  <si>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</si>
  <si>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</si>
  <si>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</si>
  <si>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</si>
  <si>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</si>
  <si>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</si>
  <si>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</si>
  <si>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</si>
  <si>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</si>
  <si>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</si>
  <si>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</si>
  <si>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</si>
  <si>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</si>
  <si>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</si>
  <si>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</si>
  <si>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</si>
  <si>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</si>
  <si>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</si>
  <si>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</si>
  <si>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</si>
  <si>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</si>
  <si>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</si>
  <si>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</si>
  <si>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</si>
  <si>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</si>
  <si>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</si>
  <si>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</si>
  <si>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</si>
  <si>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</si>
  <si>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</si>
  <si>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</si>
  <si>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</si>
  <si>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</si>
  <si>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</si>
  <si>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</si>
  <si>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</si>
  <si>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</si>
  <si>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</si>
  <si>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</si>
  <si>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</si>
  <si>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</si>
  <si>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</si>
  <si>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</si>
  <si>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</si>
  <si>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</si>
  <si>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</si>
  <si>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</si>
  <si>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</si>
  <si>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</si>
  <si>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</si>
  <si>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</si>
  <si>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</si>
  <si>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</si>
  <si>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</si>
  <si>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</si>
  <si>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</si>
  <si>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</si>
  <si>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</si>
  <si>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</si>
  <si>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</si>
  <si>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</si>
  <si>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</si>
  <si>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</si>
  <si>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</si>
  <si>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</si>
  <si>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</si>
  <si>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</si>
  <si>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</si>
  <si>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</si>
  <si>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</si>
  <si>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</si>
  <si>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</si>
  <si>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</si>
  <si>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</si>
  <si>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</si>
  <si>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</si>
  <si>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</si>
  <si>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</si>
  <si>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</si>
  <si>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</si>
  <si>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</si>
  <si>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</si>
  <si>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</si>
  <si>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</si>
  <si>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</si>
  <si>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</si>
  <si>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</si>
  <si>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</si>
  <si>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</si>
  <si>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</si>
  <si>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</si>
  <si>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</si>
  <si>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</si>
  <si>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</si>
  <si>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</si>
  <si>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</si>
  <si>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</si>
  <si>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</si>
  <si>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</si>
  <si>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</si>
  <si>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</si>
  <si>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</si>
  <si>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</si>
  <si>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</si>
  <si>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</si>
  <si>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</si>
  <si>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</si>
  <si>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</si>
  <si>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</si>
  <si>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</si>
  <si>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</si>
  <si>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</si>
  <si>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</si>
  <si>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</si>
  <si>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</si>
  <si>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</si>
  <si>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</si>
  <si>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</si>
  <si>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</si>
  <si>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</si>
  <si>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</si>
  <si>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</si>
  <si>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</si>
  <si>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</si>
  <si>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</si>
  <si>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</si>
  <si>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</si>
  <si>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</si>
  <si>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</si>
  <si>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</si>
  <si>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</si>
  <si>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</si>
  <si>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</si>
  <si>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</si>
  <si>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</si>
  <si>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</si>
  <si>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</si>
  <si>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</si>
  <si>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</si>
  <si>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</si>
  <si>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</si>
  <si>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</si>
  <si>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</si>
  <si>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</si>
  <si>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</si>
  <si>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</si>
  <si>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</si>
  <si>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</si>
  <si>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</si>
  <si>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</si>
  <si>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</si>
  <si>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</si>
  <si>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</si>
  <si>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</si>
  <si>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</si>
  <si>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</si>
  <si>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</si>
  <si>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</si>
  <si>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</si>
  <si>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</si>
  <si>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</si>
  <si>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</si>
  <si>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</si>
  <si>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</si>
  <si>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</si>
  <si>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</si>
  <si>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</si>
  <si>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</si>
  <si>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</si>
  <si>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</si>
  <si>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</si>
  <si>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</si>
  <si>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</si>
  <si>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</si>
  <si>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</si>
  <si>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</si>
  <si>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</si>
  <si>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</si>
  <si>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</si>
  <si>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</si>
  <si>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</si>
  <si>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</si>
  <si>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</si>
  <si>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</si>
  <si>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</si>
  <si>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</si>
  <si>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</si>
  <si>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</si>
  <si>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</si>
  <si>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</si>
  <si>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</si>
  <si>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</si>
  <si>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</si>
  <si>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</si>
  <si>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</si>
  <si>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</si>
  <si>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</si>
  <si>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</si>
  <si>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</si>
  <si>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</si>
  <si>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</si>
  <si>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</si>
  <si>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</si>
  <si>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</si>
  <si>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</si>
  <si>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</si>
  <si>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</si>
  <si>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</si>
  <si>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</si>
  <si>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</si>
  <si>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</si>
  <si>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</si>
  <si>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</si>
  <si>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</si>
  <si>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</si>
  <si>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</si>
  <si>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</si>
  <si>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</si>
  <si>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</si>
  <si>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</si>
  <si>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</si>
  <si>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</si>
  <si>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</si>
  <si>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</si>
  <si>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</si>
  <si>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</si>
  <si>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</si>
  <si>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</si>
  <si>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</si>
  <si>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</si>
  <si>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</si>
  <si>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</si>
  <si>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</si>
  <si>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</si>
  <si>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</si>
  <si>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</si>
  <si>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</si>
  <si>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</si>
  <si>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</si>
  <si>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</si>
  <si>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</si>
  <si>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</si>
  <si>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</si>
  <si>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</si>
  <si>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</si>
  <si>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</si>
  <si>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</si>
  <si>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</si>
  <si>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</si>
  <si>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</si>
  <si>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</si>
  <si>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</si>
  <si>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</si>
  <si>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</si>
  <si>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</si>
  <si>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</si>
  <si>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</si>
  <si>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</si>
  <si>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</si>
  <si>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</si>
  <si>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</si>
  <si>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</si>
  <si>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</si>
  <si>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</si>
  <si>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</si>
  <si>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</si>
  <si>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</si>
  <si>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</si>
  <si>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</si>
  <si>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</si>
  <si>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</si>
  <si>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</si>
  <si>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</si>
  <si>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</si>
  <si>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</si>
  <si>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</si>
  <si>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</si>
  <si>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</si>
  <si>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</si>
  <si>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</si>
  <si>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</si>
  <si>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</si>
  <si>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</si>
  <si>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</si>
  <si>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</si>
  <si>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</si>
  <si>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</si>
  <si>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</si>
  <si>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</si>
  <si>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</si>
  <si>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</si>
  <si>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</si>
  <si>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</si>
  <si>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</si>
  <si>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</si>
  <si>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</si>
  <si>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</si>
  <si>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</si>
  <si>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</si>
  <si>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</si>
  <si>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</si>
  <si>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</si>
  <si>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</si>
  <si>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</si>
  <si>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</si>
  <si>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</si>
  <si>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</si>
  <si>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</si>
  <si>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</si>
  <si>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</si>
  <si>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</si>
  <si>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</si>
  <si>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</si>
  <si>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</si>
  <si>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</si>
  <si>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</si>
  <si>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</si>
  <si>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</si>
  <si>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</si>
  <si>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</si>
  <si>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</si>
  <si>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</si>
  <si>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</si>
  <si>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</si>
  <si>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</si>
  <si>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</si>
  <si>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</si>
  <si>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</si>
  <si>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</si>
  <si>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</si>
  <si>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</si>
  <si>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</si>
  <si>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</si>
  <si>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</si>
  <si>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</si>
  <si>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</si>
  <si>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</si>
  <si>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</si>
  <si>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</si>
  <si>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</si>
  <si>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</si>
  <si>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</si>
  <si>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</si>
  <si>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</si>
  <si>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</si>
  <si>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</si>
  <si>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</si>
  <si>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</si>
  <si>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</si>
  <si>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</si>
  <si>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</si>
  <si>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</si>
  <si>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</si>
  <si>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</si>
  <si>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</si>
  <si>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</si>
  <si>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</si>
  <si>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</si>
  <si>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</si>
  <si>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</si>
  <si>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</si>
  <si>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</si>
  <si>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</si>
  <si>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</si>
  <si>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</si>
  <si>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</si>
  <si>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</si>
  <si>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</si>
  <si>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</si>
  <si>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</si>
  <si>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</si>
  <si>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</si>
  <si>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</si>
  <si>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</si>
  <si>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</si>
  <si>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</si>
  <si>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</si>
  <si>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</si>
  <si>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</si>
  <si>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</si>
  <si>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</si>
  <si>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</si>
  <si>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</si>
  <si>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</si>
  <si>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</si>
  <si>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</si>
  <si>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</si>
  <si>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</si>
  <si>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</si>
  <si>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</si>
  <si>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</si>
  <si>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</si>
  <si>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</si>
  <si>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</si>
  <si>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</si>
  <si>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</si>
  <si>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</si>
  <si>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</si>
  <si>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</si>
  <si>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</si>
  <si>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</si>
  <si>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</si>
  <si>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</si>
  <si>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</si>
  <si>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</si>
  <si>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</si>
  <si>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</si>
  <si>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</si>
  <si>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</si>
  <si>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</si>
  <si>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</si>
  <si>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</si>
  <si>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</si>
  <si>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</si>
  <si>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</si>
  <si>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</si>
  <si>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</si>
  <si>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</si>
  <si>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</si>
  <si>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</si>
  <si>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</si>
  <si>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</si>
  <si>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</si>
  <si>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</si>
  <si>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</si>
  <si>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</si>
  <si>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</si>
  <si>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</si>
  <si>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</si>
  <si>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</si>
  <si>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</si>
  <si>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</si>
  <si>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</si>
  <si>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</si>
  <si>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</si>
  <si>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</si>
  <si>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</si>
  <si>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</si>
  <si>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</si>
  <si>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</si>
  <si>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</si>
  <si>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</si>
  <si>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</si>
  <si>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</si>
  <si>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</si>
  <si>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</si>
  <si>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</si>
  <si>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</si>
  <si>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</si>
  <si>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</si>
  <si>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</si>
  <si>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</si>
  <si>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</si>
  <si>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</si>
  <si>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</si>
  <si>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</si>
  <si>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</si>
  <si>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</si>
  <si>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</si>
  <si>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</si>
  <si>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</si>
  <si>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</si>
  <si>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</si>
  <si>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</si>
  <si>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</si>
  <si>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</si>
  <si>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</si>
  <si>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</si>
  <si>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</si>
  <si>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</si>
  <si>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</si>
  <si>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</si>
  <si>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</si>
  <si>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</si>
  <si>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</si>
  <si>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</si>
  <si>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</si>
  <si>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</si>
  <si>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</si>
  <si>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</si>
  <si>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</si>
  <si>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</si>
  <si>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</si>
  <si>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</si>
  <si>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</si>
  <si>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</si>
  <si>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</si>
  <si>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</si>
  <si>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</si>
  <si>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</si>
  <si>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</si>
  <si>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</si>
  <si>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</si>
  <si>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</si>
  <si>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</si>
  <si>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</si>
  <si>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</si>
  <si>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</si>
  <si>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</si>
  <si>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</si>
  <si>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</si>
  <si>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</si>
  <si>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</si>
  <si>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</si>
  <si>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</si>
  <si>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</si>
  <si>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</si>
  <si>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</si>
  <si>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</si>
  <si>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</si>
  <si>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</si>
  <si>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</si>
  <si>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</si>
  <si>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</si>
  <si>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</si>
  <si>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</si>
  <si>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</si>
  <si>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</si>
  <si>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</si>
  <si>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</si>
  <si>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</si>
  <si>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</si>
  <si>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</si>
  <si>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</si>
  <si>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</si>
  <si>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</si>
  <si>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</si>
  <si>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</si>
  <si>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</si>
  <si>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</si>
  <si>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</si>
  <si>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</si>
  <si>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</si>
  <si>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</si>
  <si>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</si>
  <si>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</si>
  <si>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</si>
  <si>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</si>
  <si>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</si>
  <si>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</si>
  <si>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</si>
  <si>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</si>
  <si>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</si>
  <si>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</si>
  <si>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</si>
  <si>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</si>
  <si>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</si>
  <si>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</si>
  <si>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</si>
  <si>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</si>
  <si>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</si>
  <si>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</si>
  <si>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</si>
  <si>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</si>
  <si>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</si>
  <si>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</si>
  <si>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</si>
  <si>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</si>
  <si>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</si>
  <si>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</si>
  <si>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</si>
  <si>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</si>
  <si>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</si>
  <si>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</si>
  <si>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</si>
  <si>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</si>
  <si>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</si>
  <si>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</si>
  <si>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</si>
  <si>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</si>
  <si>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</si>
  <si>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</si>
  <si>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</si>
  <si>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</si>
  <si>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</si>
  <si>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</si>
  <si>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</si>
  <si>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</si>
  <si>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</si>
  <si>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</si>
  <si>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</si>
  <si>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</si>
  <si>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</si>
  <si>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</si>
  <si>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</si>
  <si>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</si>
  <si>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</si>
  <si>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</si>
  <si>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</si>
  <si>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</si>
  <si>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</si>
  <si>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</si>
  <si>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</si>
  <si>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</si>
  <si>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</si>
  <si>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</si>
  <si>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</si>
  <si>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</si>
  <si>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</si>
  <si>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</si>
  <si>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</si>
  <si>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</si>
  <si>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</si>
  <si>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</si>
  <si>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</si>
  <si>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</si>
  <si>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</si>
  <si>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</si>
  <si>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</si>
  <si>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</si>
  <si>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</si>
  <si>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</si>
  <si>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</si>
  <si>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</si>
  <si>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</si>
  <si>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</si>
  <si>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</si>
  <si>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</si>
  <si>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</si>
  <si>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</si>
  <si>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</si>
  <si>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</si>
  <si>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</si>
  <si>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</si>
  <si>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</si>
  <si>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</si>
  <si>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</si>
  <si>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</si>
  <si>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</si>
  <si>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</si>
  <si>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</si>
  <si>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</si>
  <si>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</si>
  <si>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</si>
  <si>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</si>
  <si>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</si>
  <si>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</si>
  <si>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</si>
  <si>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</si>
  <si>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</si>
  <si>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</si>
  <si>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</si>
  <si>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</si>
  <si>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</si>
  <si>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</si>
  <si>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</si>
  <si>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</si>
  <si>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</si>
  <si>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</si>
  <si>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</si>
  <si>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</si>
  <si>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</si>
  <si>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</si>
  <si>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</si>
  <si>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</si>
  <si>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</si>
  <si>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</si>
  <si>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</si>
  <si>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</si>
  <si>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</si>
  <si>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</si>
  <si>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</si>
  <si>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</si>
  <si>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</si>
  <si>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</si>
  <si>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</si>
  <si>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</si>
  <si>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</si>
  <si>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</si>
  <si>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</si>
  <si>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</si>
  <si>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</si>
  <si>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</si>
  <si>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</si>
  <si>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</si>
  <si>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</si>
  <si>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</si>
  <si>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</si>
  <si>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</si>
  <si>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</si>
  <si>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</si>
  <si>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</si>
  <si>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</si>
  <si>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</si>
  <si>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</si>
  <si>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</si>
  <si>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</si>
  <si>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</si>
  <si>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</si>
  <si>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</si>
  <si>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</si>
  <si>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</si>
  <si>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</si>
  <si>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</si>
  <si>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</si>
  <si>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</si>
  <si>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</si>
  <si>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</si>
  <si>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</si>
  <si>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</si>
  <si>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</si>
  <si>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</si>
  <si>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</si>
  <si>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</si>
  <si>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</si>
  <si>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</si>
  <si>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</si>
  <si>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</si>
  <si>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</si>
  <si>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</si>
  <si>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</si>
  <si>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</si>
  <si>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</si>
  <si>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</si>
  <si>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</si>
  <si>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</si>
  <si>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</si>
  <si>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</si>
  <si>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</si>
  <si>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</si>
  <si>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</si>
  <si>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</si>
  <si>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</si>
  <si>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</si>
  <si>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</si>
  <si>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</si>
  <si>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</si>
  <si>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</si>
  <si>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</si>
  <si>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</si>
  <si>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</si>
  <si>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</si>
  <si>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</si>
  <si>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</si>
  <si>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</si>
  <si>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</si>
  <si>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</si>
  <si>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</si>
  <si>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</si>
  <si>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</si>
  <si>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</si>
  <si>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</si>
  <si>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</si>
  <si>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</si>
  <si>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</si>
  <si>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</si>
  <si>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</si>
  <si>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</si>
  <si>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</si>
  <si>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</si>
  <si>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</si>
  <si>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</si>
  <si>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</si>
  <si>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</si>
  <si>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</si>
  <si>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</si>
  <si>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</si>
  <si>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</si>
  <si>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</si>
  <si>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</si>
  <si>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</si>
  <si>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</si>
  <si>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</si>
  <si>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</si>
  <si>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</si>
  <si>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</si>
  <si>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</si>
  <si>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</si>
  <si>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</si>
  <si>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</si>
  <si>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</si>
  <si>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</si>
  <si>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</si>
  <si>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</si>
  <si>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</si>
  <si>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</si>
  <si>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</si>
  <si>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</si>
  <si>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</si>
  <si>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</si>
  <si>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</si>
  <si>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</si>
  <si>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</si>
  <si>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</si>
  <si>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</si>
  <si>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</si>
  <si>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</si>
  <si>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</si>
  <si>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</si>
  <si>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</si>
  <si>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</si>
  <si>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</si>
  <si>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</si>
  <si>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</si>
  <si>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</si>
  <si>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</si>
  <si>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</si>
  <si>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</si>
  <si>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</si>
  <si>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</si>
  <si>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</si>
  <si>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</si>
  <si>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</si>
  <si>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</si>
  <si>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</si>
  <si>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</si>
  <si>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</si>
  <si>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</si>
  <si>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</si>
  <si>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</si>
  <si>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</si>
  <si>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</si>
  <si>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</si>
  <si>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</si>
  <si>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</si>
  <si>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</si>
  <si>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</si>
  <si>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</si>
  <si>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</si>
  <si>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</si>
  <si>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</si>
  <si>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</si>
  <si>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</si>
  <si>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</si>
  <si>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</si>
  <si>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</si>
  <si>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</si>
  <si>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</si>
  <si>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</si>
  <si>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</si>
  <si>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</si>
  <si>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</si>
  <si>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</si>
  <si>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</si>
  <si>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</si>
  <si>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</si>
  <si>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</si>
  <si>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</si>
  <si>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</si>
  <si>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</si>
  <si>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</si>
  <si>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</si>
  <si>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</si>
  <si>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</si>
  <si>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</si>
  <si>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</si>
  <si>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</si>
  <si>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</si>
  <si>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</si>
  <si>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</si>
  <si>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</si>
  <si>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</si>
  <si>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</si>
  <si>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</si>
  <si>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</si>
  <si>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</si>
  <si>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</si>
  <si>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</si>
  <si>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</si>
  <si>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</si>
  <si>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</si>
  <si>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</si>
  <si>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</si>
  <si>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</si>
  <si>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</si>
  <si>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</si>
  <si>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</si>
  <si>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</si>
  <si>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</si>
  <si>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</si>
  <si>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</si>
  <si>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</si>
  <si>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</si>
  <si>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</si>
  <si>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</si>
  <si>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</si>
  <si>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</si>
  <si>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</si>
  <si>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</si>
  <si>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</si>
  <si>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</si>
  <si>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</si>
  <si>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</si>
  <si>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</si>
  <si>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</si>
  <si>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</si>
  <si>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</si>
  <si>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</si>
  <si>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</si>
  <si>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</si>
  <si>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</si>
  <si>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</si>
  <si>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</si>
  <si>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</si>
  <si>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</si>
  <si>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</si>
  <si>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</si>
  <si>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</si>
  <si>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</si>
  <si>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</si>
  <si>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</si>
  <si>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</si>
  <si>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</si>
  <si>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</si>
  <si>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</si>
  <si>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</si>
  <si>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</si>
  <si>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</si>
  <si>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</si>
  <si>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</si>
  <si>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</si>
  <si>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</si>
  <si>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</si>
  <si>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</si>
  <si>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</si>
  <si>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</si>
  <si>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</si>
  <si>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</si>
  <si>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</si>
  <si>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</si>
  <si>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</si>
  <si>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</si>
  <si>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</si>
  <si>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</si>
  <si>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</si>
  <si>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</si>
  <si>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</si>
  <si>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</si>
  <si>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</si>
  <si>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</si>
  <si>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</si>
  <si>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</si>
  <si>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</si>
  <si>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</si>
  <si>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</si>
  <si>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</si>
  <si>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</si>
  <si>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</si>
  <si>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</si>
  <si>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</si>
  <si>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</si>
  <si>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</si>
  <si>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</si>
  <si>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</si>
  <si>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</si>
  <si>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</si>
  <si>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</si>
  <si>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</si>
  <si>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</si>
  <si>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</si>
  <si>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</si>
  <si>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</si>
  <si>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</si>
  <si>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</si>
  <si>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</si>
  <si>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</si>
  <si>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</si>
  <si>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</si>
  <si>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</si>
  <si>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</si>
  <si>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</si>
  <si>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</si>
  <si>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</si>
  <si>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</si>
  <si>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</si>
  <si>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</si>
  <si>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</si>
  <si>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</si>
  <si>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</si>
  <si>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</si>
  <si>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</si>
  <si>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</si>
  <si>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</si>
  <si>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</si>
  <si>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</si>
  <si>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</si>
  <si>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</si>
  <si>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</si>
  <si>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</si>
  <si>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</si>
  <si>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</si>
  <si>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</si>
  <si>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</si>
  <si>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</si>
  <si>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</si>
  <si>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</si>
  <si>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</si>
  <si>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</si>
  <si>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</si>
  <si>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</si>
  <si>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</si>
  <si>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</si>
  <si>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</si>
  <si>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</si>
  <si>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</si>
  <si>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</si>
  <si>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</si>
  <si>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</si>
  <si>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</si>
  <si>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</si>
  <si>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</si>
  <si>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</si>
  <si>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</si>
  <si>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</si>
  <si>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</si>
  <si>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</si>
  <si>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</si>
  <si>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</si>
  <si>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</si>
  <si>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</si>
  <si>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</si>
  <si>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</si>
  <si>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</si>
  <si>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</si>
  <si>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</si>
  <si>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</si>
  <si>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</si>
  <si>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</si>
  <si>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</si>
  <si>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</si>
  <si>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</si>
  <si>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</si>
  <si>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</si>
  <si>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</si>
  <si>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</si>
  <si>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</si>
  <si>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</si>
  <si>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</si>
  <si>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</si>
  <si>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</si>
  <si>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</si>
  <si>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</si>
  <si>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</si>
  <si>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</si>
  <si>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</si>
  <si>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</si>
  <si>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</si>
  <si>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</si>
  <si>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</si>
  <si>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</si>
  <si>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</si>
  <si>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</si>
  <si>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</si>
  <si>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</si>
  <si>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</si>
  <si>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</si>
  <si>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</si>
  <si>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</si>
  <si>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</si>
  <si>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</si>
  <si>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</si>
  <si>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</si>
  <si>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</si>
  <si>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</si>
  <si>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</si>
  <si>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</si>
  <si>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</si>
  <si>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</si>
  <si>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</si>
  <si>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</si>
  <si>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</si>
  <si>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</si>
  <si>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</si>
  <si>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</si>
  <si>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</si>
  <si>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</si>
  <si>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</si>
  <si>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</si>
  <si>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</si>
  <si>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</si>
  <si>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</si>
  <si>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</si>
  <si>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</si>
  <si>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</si>
  <si>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</si>
  <si>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</si>
  <si>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</si>
  <si>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</si>
  <si>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</si>
  <si>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</si>
  <si>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</si>
  <si>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</si>
  <si>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</si>
  <si>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</si>
  <si>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</si>
  <si>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</si>
  <si>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</si>
  <si>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</si>
  <si>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</si>
  <si>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</si>
  <si>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</si>
  <si>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</si>
  <si>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</si>
  <si>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</si>
  <si>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</si>
  <si>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</si>
  <si>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</si>
  <si>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</si>
  <si>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</si>
  <si>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</si>
  <si>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</si>
  <si>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</si>
  <si>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</si>
  <si>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</si>
  <si>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</si>
  <si>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</si>
  <si>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</si>
  <si>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</si>
  <si>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</si>
  <si>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</si>
  <si>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</si>
  <si>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</si>
  <si>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</si>
  <si>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</si>
  <si>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</si>
  <si>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</si>
  <si>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</si>
  <si>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</si>
  <si>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</si>
  <si>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</si>
  <si>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</si>
  <si>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</si>
  <si>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</si>
  <si>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</si>
  <si>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</si>
  <si>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</si>
  <si>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</si>
  <si>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</si>
  <si>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</si>
  <si>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</si>
  <si>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</si>
  <si>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</si>
  <si>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</si>
  <si>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</si>
  <si>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</si>
  <si>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</si>
  <si>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</si>
  <si>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</si>
  <si>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</si>
  <si>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</si>
  <si>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</si>
  <si>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</si>
  <si>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</si>
  <si>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</si>
  <si>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</si>
  <si>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</si>
  <si>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</si>
  <si>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</si>
  <si>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</si>
  <si>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</si>
  <si>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</si>
  <si>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</si>
  <si>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</si>
  <si>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</si>
  <si>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</si>
  <si>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</si>
  <si>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</si>
  <si>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</si>
  <si>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</si>
  <si>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</si>
  <si>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</si>
  <si>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</si>
  <si>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</si>
  <si>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</si>
  <si>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</si>
  <si>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</si>
  <si>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</si>
  <si>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</si>
  <si>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</si>
  <si>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</si>
  <si>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</si>
  <si>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</si>
  <si>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</si>
  <si>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</si>
  <si>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</si>
  <si>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</si>
  <si>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</si>
  <si>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</si>
  <si>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</si>
  <si>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</si>
  <si>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</si>
  <si>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</si>
  <si>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</si>
  <si>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</si>
  <si>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</si>
  <si>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</si>
  <si>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</si>
  <si>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</si>
  <si>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</si>
  <si>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</si>
  <si>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</si>
  <si>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</si>
  <si>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</si>
  <si>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</si>
  <si>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</si>
  <si>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</si>
  <si>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</si>
  <si>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</si>
  <si>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</si>
  <si>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</si>
  <si>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</si>
  <si>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</si>
  <si>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</si>
  <si>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</si>
  <si>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</si>
  <si>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</si>
  <si>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</si>
  <si>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</si>
  <si>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</si>
  <si>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</si>
  <si>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</si>
  <si>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</si>
  <si>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</si>
  <si>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</si>
  <si>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</si>
  <si>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</si>
  <si>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</si>
  <si>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</si>
  <si>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</si>
  <si>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</si>
  <si>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</si>
  <si>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</si>
  <si>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</si>
  <si>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</si>
  <si>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</si>
  <si>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</si>
  <si>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</si>
  <si>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</si>
  <si>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</si>
  <si>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</si>
  <si>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</si>
  <si>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</si>
  <si>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</si>
  <si>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</si>
  <si>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</si>
  <si>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</si>
  <si>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</si>
  <si>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</si>
  <si>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</si>
  <si>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</si>
  <si>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</si>
  <si>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</si>
  <si>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</si>
  <si>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</si>
  <si>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</si>
  <si>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</si>
  <si>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</si>
  <si>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</si>
  <si>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</si>
  <si>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</si>
  <si>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</si>
  <si>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</si>
  <si>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</si>
  <si>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</si>
  <si>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</si>
  <si>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</si>
  <si>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</si>
  <si>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</si>
  <si>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</si>
  <si>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</si>
  <si>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</si>
  <si>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</si>
  <si>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</si>
  <si>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</si>
  <si>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</si>
  <si>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</si>
  <si>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</si>
  <si>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</si>
  <si>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</si>
  <si>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</si>
  <si>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</si>
  <si>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</si>
  <si>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</si>
  <si>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</si>
  <si>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</si>
  <si>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</si>
  <si>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</si>
  <si>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</si>
  <si>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</si>
  <si>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</si>
  <si>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</si>
  <si>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</si>
  <si>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</si>
  <si>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</si>
  <si>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</si>
  <si>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</si>
  <si>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</si>
  <si>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</si>
  <si>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</si>
  <si>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</si>
  <si>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</si>
  <si>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</si>
  <si>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</si>
  <si>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</si>
  <si>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</si>
  <si>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</si>
  <si>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</si>
  <si>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</si>
  <si>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</si>
  <si>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</si>
  <si>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</si>
  <si>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</si>
  <si>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</si>
  <si>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</si>
  <si>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</si>
  <si>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</si>
  <si>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</si>
  <si>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</si>
  <si>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</si>
  <si>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</si>
  <si>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</si>
  <si>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</si>
  <si>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</si>
  <si>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</si>
  <si>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</si>
  <si>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</si>
  <si>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</si>
  <si>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</si>
  <si>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</si>
  <si>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</si>
  <si>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</si>
  <si>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</si>
  <si>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</si>
  <si>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</si>
  <si>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</si>
  <si>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</si>
  <si>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</si>
  <si>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</si>
  <si>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</si>
  <si>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</si>
  <si>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</si>
  <si>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</si>
  <si>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</si>
  <si>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</si>
  <si>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</si>
  <si>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</si>
  <si>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</si>
  <si>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</si>
  <si>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</si>
  <si>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</si>
  <si>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</si>
  <si>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</si>
  <si>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</si>
  <si>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</si>
  <si>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</si>
  <si>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</si>
  <si>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</si>
  <si>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</si>
  <si>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</si>
  <si>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</si>
  <si>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</si>
  <si>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</si>
  <si>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</si>
  <si>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</si>
  <si>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</si>
  <si>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</si>
  <si>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</si>
  <si>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</si>
  <si>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</si>
  <si>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</si>
  <si>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</si>
  <si>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</si>
  <si>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</si>
  <si>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</si>
  <si>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</si>
  <si>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</si>
  <si>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</si>
  <si>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</si>
  <si>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</si>
  <si>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</si>
  <si>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</si>
  <si>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</si>
  <si>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</si>
  <si>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</si>
  <si>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</si>
  <si>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</si>
  <si>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</si>
  <si>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</si>
  <si>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</si>
  <si>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</si>
  <si>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</si>
  <si>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</si>
  <si>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</si>
  <si>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</si>
  <si>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</si>
  <si>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</si>
  <si>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</si>
  <si>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</si>
  <si>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</si>
  <si>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</si>
  <si>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</si>
  <si>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</si>
  <si>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</si>
  <si>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</si>
  <si>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</si>
  <si>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</si>
  <si>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</si>
  <si>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</si>
  <si>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</si>
  <si>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</si>
  <si>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</si>
  <si>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</si>
  <si>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</si>
  <si>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</si>
  <si>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</si>
  <si>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</si>
  <si>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</si>
  <si>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</si>
  <si>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</si>
  <si>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</si>
  <si>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</si>
  <si>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</si>
  <si>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</si>
  <si>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</si>
  <si>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</si>
  <si>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</si>
  <si>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</si>
  <si>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</si>
  <si>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</si>
  <si>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</si>
  <si>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</si>
  <si>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</si>
  <si>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</si>
  <si>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</si>
  <si>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</si>
  <si>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</si>
  <si>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</si>
  <si>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</si>
  <si>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</si>
  <si>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</si>
  <si>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</si>
  <si>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</si>
  <si>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</si>
  <si>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</si>
  <si>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</si>
  <si>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</si>
  <si>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</si>
  <si>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</si>
  <si>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</si>
  <si>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</si>
  <si>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</si>
  <si>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</si>
  <si>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</si>
  <si>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</si>
  <si>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</si>
  <si>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</si>
  <si>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</si>
  <si>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</si>
  <si>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</si>
  <si>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</si>
  <si>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</si>
  <si>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</si>
  <si>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</si>
  <si>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</si>
  <si>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</si>
  <si>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</si>
  <si>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</si>
  <si>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</si>
  <si>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</si>
  <si>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</si>
  <si>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</si>
  <si>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</si>
  <si>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</si>
  <si>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</si>
  <si>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</si>
  <si>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</si>
  <si>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</si>
  <si>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</si>
  <si>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</si>
  <si>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</si>
  <si>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</si>
  <si>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</si>
  <si>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</si>
  <si>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</si>
  <si>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</si>
  <si>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</si>
  <si>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</si>
  <si>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</si>
  <si>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</si>
  <si>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</si>
  <si>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</si>
  <si>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</si>
  <si>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</si>
  <si>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</si>
  <si>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</si>
  <si>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</si>
  <si>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</si>
  <si>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</si>
  <si>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</si>
  <si>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</si>
  <si>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</si>
  <si>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</si>
  <si>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</si>
  <si>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</si>
  <si>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</si>
  <si>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</si>
  <si>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</si>
  <si>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</si>
  <si>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</si>
  <si>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</si>
  <si>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</si>
  <si>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</si>
  <si>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</si>
  <si>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</si>
  <si>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</si>
  <si>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</si>
  <si>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</si>
  <si>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</si>
  <si>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</si>
  <si>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</si>
  <si>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</si>
  <si>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</si>
  <si>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</si>
  <si>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</si>
  <si>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</si>
  <si>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</si>
  <si>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</si>
  <si>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</si>
  <si>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</si>
  <si>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</si>
  <si>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</si>
  <si>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</si>
  <si>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</si>
  <si>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</si>
  <si>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</si>
  <si>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</si>
  <si>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</si>
  <si>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</si>
  <si>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</si>
  <si>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</si>
  <si>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</si>
  <si>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</si>
  <si>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</si>
  <si>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</si>
  <si>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</si>
  <si>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</si>
  <si>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</si>
  <si>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</si>
  <si>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</si>
  <si>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</si>
  <si>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</si>
  <si>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</si>
  <si>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</si>
  <si>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</si>
  <si>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</si>
  <si>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</si>
  <si>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</si>
  <si>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</si>
  <si>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</si>
  <si>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</si>
  <si>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</si>
  <si>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</si>
  <si>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</si>
  <si>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</si>
  <si>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</si>
  <si>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</si>
  <si>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</si>
  <si>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</si>
  <si>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</si>
  <si>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</si>
  <si>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</si>
  <si>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</si>
  <si>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</si>
  <si>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</si>
  <si>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</si>
  <si>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</si>
  <si>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</si>
  <si>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</si>
  <si>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</si>
  <si>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</si>
  <si>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</si>
  <si>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</si>
  <si>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</si>
  <si>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</si>
  <si>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</si>
  <si>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</si>
  <si>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</si>
  <si>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</si>
  <si>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</si>
  <si>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</si>
  <si>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</si>
  <si>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</si>
  <si>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</si>
  <si>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</si>
  <si>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</si>
  <si>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</si>
  <si>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</si>
  <si>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</si>
  <si>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</si>
  <si>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</si>
  <si>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</si>
  <si>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</si>
  <si>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</si>
  <si>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</si>
  <si>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</si>
  <si>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</si>
  <si>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</si>
  <si>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</si>
  <si>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</si>
  <si>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</si>
  <si>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</si>
  <si>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</si>
  <si>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</si>
  <si>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</si>
  <si>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</si>
  <si>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</si>
  <si>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</si>
  <si>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</si>
  <si>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</si>
  <si>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</si>
  <si>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</si>
  <si>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</si>
  <si>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</si>
  <si>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</si>
  <si>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</si>
  <si>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</si>
  <si>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</si>
  <si>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</si>
  <si>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</si>
  <si>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</si>
  <si>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</si>
  <si>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</si>
  <si>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</si>
  <si>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</si>
  <si>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</si>
  <si>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</si>
  <si>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</si>
  <si>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</si>
  <si>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</si>
  <si>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</si>
  <si>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</si>
  <si>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</si>
  <si>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</si>
  <si>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</si>
  <si>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</si>
  <si>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</si>
  <si>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</si>
  <si>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</si>
  <si>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</si>
  <si>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</si>
  <si>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</si>
  <si>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</si>
  <si>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</si>
  <si>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</si>
  <si>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</si>
  <si>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</si>
  <si>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</si>
  <si>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</si>
  <si>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</si>
  <si>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</si>
  <si>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</si>
  <si>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</si>
  <si>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</si>
  <si>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</si>
  <si>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</si>
  <si>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</si>
  <si>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</si>
  <si>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</si>
  <si>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</si>
  <si>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</si>
  <si>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</si>
  <si>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</si>
  <si>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</si>
  <si>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</si>
  <si>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</si>
  <si>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</si>
  <si>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</si>
  <si>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</si>
  <si>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</si>
  <si>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</si>
  <si>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</si>
  <si>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</si>
  <si>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</si>
  <si>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</si>
  <si>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</si>
  <si>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</si>
  <si>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</si>
  <si>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</si>
  <si>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</si>
  <si>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</si>
  <si>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</si>
  <si>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</si>
  <si>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</si>
  <si>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</si>
  <si>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</si>
  <si>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</si>
  <si>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</si>
  <si>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</si>
  <si>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</si>
  <si>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</si>
  <si>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</si>
  <si>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</si>
  <si>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</si>
  <si>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</si>
  <si>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</si>
  <si>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</si>
  <si>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</si>
  <si>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</si>
  <si>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</si>
  <si>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</si>
  <si>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</si>
  <si>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</si>
  <si>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</si>
  <si>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</si>
  <si>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</si>
  <si>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</si>
  <si>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</si>
  <si>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</si>
  <si>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</si>
  <si>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</si>
  <si>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</si>
  <si>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</si>
  <si>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</si>
  <si>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</si>
  <si>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</si>
  <si>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</si>
  <si>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</si>
  <si>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</si>
  <si>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</si>
  <si>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</si>
  <si>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</si>
  <si>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</si>
  <si>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</si>
  <si>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</si>
  <si>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</si>
  <si>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</si>
  <si>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</si>
  <si>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</si>
  <si>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</si>
  <si>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</si>
  <si>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</si>
  <si>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</si>
  <si>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</si>
  <si>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</si>
  <si>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</si>
  <si>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</si>
  <si>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</si>
  <si>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</si>
  <si>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</si>
  <si>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</si>
  <si>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</si>
  <si>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</si>
  <si>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</si>
  <si>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</si>
  <si>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</si>
  <si>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</si>
  <si>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</si>
  <si>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</si>
  <si>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</si>
  <si>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</si>
  <si>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</si>
  <si>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</si>
  <si>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</si>
  <si>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</si>
  <si>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</si>
  <si>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</si>
  <si>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</si>
  <si>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</si>
  <si>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</si>
  <si>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</si>
  <si>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</si>
  <si>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</si>
  <si>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</si>
  <si>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</si>
  <si>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</si>
  <si>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</si>
  <si>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</si>
  <si>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</si>
  <si>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</si>
  <si>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</si>
  <si>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</si>
  <si>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</si>
  <si>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</si>
  <si>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</si>
  <si>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</si>
  <si>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</si>
  <si>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</si>
  <si>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</si>
  <si>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</si>
  <si>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</si>
  <si>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</si>
  <si>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</si>
  <si>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</si>
  <si>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</si>
  <si>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</si>
  <si>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</si>
  <si>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</si>
  <si>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</si>
  <si>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</si>
  <si>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</si>
  <si>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</si>
  <si>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</si>
  <si>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</si>
  <si>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</si>
  <si>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</si>
  <si>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</si>
  <si>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</si>
  <si>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</si>
  <si>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</si>
  <si>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</si>
  <si>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</si>
  <si>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</si>
  <si>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</si>
  <si>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</si>
  <si>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</si>
  <si>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</si>
  <si>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</si>
  <si>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</si>
  <si>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</si>
  <si>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</si>
  <si>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</si>
  <si>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</si>
  <si>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</si>
  <si>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</si>
  <si>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</si>
  <si>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</si>
  <si>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</si>
  <si>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</si>
  <si>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</si>
  <si>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</si>
  <si>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</si>
  <si>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</si>
  <si>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</si>
  <si>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</si>
  <si>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</si>
  <si>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</si>
  <si>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</si>
  <si>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</si>
  <si>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</si>
  <si>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</si>
  <si>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</si>
  <si>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</si>
  <si>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</si>
  <si>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</si>
  <si>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</si>
  <si>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</si>
  <si>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</si>
  <si>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</si>
  <si>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</si>
  <si>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</si>
  <si>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</si>
  <si>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</si>
  <si>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</si>
  <si>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</si>
  <si>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</si>
  <si>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</si>
  <si>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</si>
  <si>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</si>
  <si>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</si>
  <si>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</si>
  <si>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</si>
  <si>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</si>
  <si>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</si>
  <si>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</si>
  <si>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</si>
  <si>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</si>
  <si>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</si>
  <si>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</si>
  <si>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</si>
  <si>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</si>
  <si>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</si>
  <si>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</si>
  <si>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</si>
  <si>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</si>
  <si>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</si>
  <si>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</si>
  <si>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</si>
  <si>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</si>
  <si>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</si>
  <si>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</si>
  <si>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</si>
  <si>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</si>
  <si>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</si>
  <si>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</si>
  <si>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</si>
  <si>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</si>
  <si>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</si>
  <si>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</si>
  <si>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</si>
  <si>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</si>
  <si>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</si>
  <si>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</si>
  <si>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</si>
  <si>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</si>
  <si>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</si>
  <si>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</si>
  <si>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</si>
  <si>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</si>
  <si>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</si>
  <si>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</si>
  <si>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</si>
  <si>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</si>
  <si>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</si>
  <si>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</si>
  <si>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</si>
  <si>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</si>
  <si>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</si>
  <si>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</si>
  <si>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</si>
  <si>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</si>
  <si>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</si>
  <si>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</si>
  <si>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</si>
  <si>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</si>
  <si>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</si>
  <si>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</si>
  <si>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</si>
  <si>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</si>
  <si>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</si>
  <si>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</si>
  <si>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</si>
  <si>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</si>
  <si>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</si>
  <si>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</si>
  <si>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</si>
  <si>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</si>
  <si>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</si>
  <si>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</si>
  <si>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</si>
  <si>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</si>
  <si>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</si>
  <si>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</si>
  <si>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</si>
  <si>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</si>
  <si>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</si>
  <si>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</si>
  <si>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</si>
  <si>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</si>
  <si>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</si>
  <si>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</si>
  <si>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</si>
  <si>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</si>
  <si>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</si>
  <si>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</si>
  <si>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</si>
  <si>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</si>
  <si>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</si>
  <si>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</si>
  <si>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</si>
  <si>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</si>
  <si>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</si>
  <si>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</si>
  <si>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</si>
  <si>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</si>
  <si>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</si>
  <si>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</si>
  <si>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</si>
  <si>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</si>
  <si>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</si>
  <si>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</si>
  <si>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</si>
  <si>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</si>
  <si>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</si>
  <si>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</si>
  <si>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</si>
  <si>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</si>
  <si>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</si>
  <si>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</si>
  <si>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</si>
  <si>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</si>
  <si>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</si>
  <si>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</si>
  <si>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</si>
  <si>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</si>
  <si>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</si>
  <si>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</si>
  <si>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</si>
  <si>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</si>
  <si>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</si>
  <si>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</si>
  <si>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</si>
  <si>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</si>
  <si>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</si>
  <si>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</si>
  <si>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</si>
  <si>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</si>
  <si>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</si>
  <si>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</si>
  <si>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</si>
  <si>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</si>
  <si>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</si>
  <si>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</si>
  <si>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</si>
  <si>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</si>
  <si>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</si>
  <si>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</si>
  <si>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</si>
  <si>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</si>
  <si>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</si>
  <si>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</si>
  <si>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</si>
  <si>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</si>
  <si>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</si>
  <si>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</si>
  <si>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</si>
  <si>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</si>
  <si>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</si>
  <si>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</si>
  <si>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</si>
  <si>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</si>
  <si>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</si>
  <si>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</si>
  <si>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</si>
  <si>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</si>
  <si>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</si>
  <si>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</si>
  <si>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</si>
  <si>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</si>
  <si>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</si>
  <si>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</si>
  <si>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</si>
  <si>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</si>
  <si>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</si>
  <si>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</si>
  <si>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</si>
  <si>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</si>
  <si>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</si>
  <si>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</si>
  <si>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</si>
  <si>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</si>
  <si>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</si>
  <si>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</si>
  <si>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</si>
  <si>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</si>
  <si>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</si>
  <si>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</si>
  <si>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</si>
  <si>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</si>
  <si>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</si>
  <si>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</si>
  <si>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</si>
  <si>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</si>
  <si>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</si>
  <si>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</si>
  <si>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</si>
  <si>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</si>
  <si>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</si>
  <si>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</si>
  <si>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</si>
  <si>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</si>
  <si>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</si>
  <si>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</si>
  <si>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</si>
  <si>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</si>
  <si>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</si>
  <si>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</si>
  <si>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</si>
  <si>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</si>
  <si>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</si>
  <si>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</si>
  <si>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</si>
  <si>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</si>
  <si>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</si>
  <si>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</si>
  <si>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</si>
  <si>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</si>
  <si>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</si>
  <si>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</si>
  <si>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</si>
  <si>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</si>
  <si>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</si>
  <si>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</si>
  <si>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</si>
  <si>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</si>
  <si>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</si>
  <si>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</si>
  <si>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</si>
  <si>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</si>
  <si>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</si>
  <si>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</si>
  <si>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</si>
  <si>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</si>
  <si>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</si>
  <si>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</si>
  <si>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</si>
  <si>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</si>
  <si>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</si>
  <si>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</si>
  <si>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</si>
  <si>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</si>
  <si>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</si>
  <si>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</si>
  <si>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</si>
  <si>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</si>
  <si>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</si>
  <si>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</si>
  <si>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</si>
  <si>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</si>
  <si>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</si>
  <si>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</si>
  <si>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</si>
  <si>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</si>
  <si>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</si>
  <si>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</si>
  <si>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</si>
  <si>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</si>
  <si>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</si>
  <si>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</si>
  <si>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</si>
  <si>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</si>
  <si>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</si>
  <si>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</si>
  <si>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</si>
  <si>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</si>
  <si>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</si>
  <si>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</si>
  <si>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</si>
  <si>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</si>
  <si>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</si>
  <si>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</si>
  <si>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</si>
  <si>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</si>
  <si>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</si>
  <si>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</si>
  <si>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</si>
  <si>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</si>
  <si>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</si>
  <si>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</si>
  <si>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</si>
  <si>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</si>
  <si>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</si>
  <si>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</si>
  <si>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</si>
  <si>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</si>
  <si>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</si>
  <si>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</si>
  <si>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</si>
  <si>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</si>
  <si>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</si>
  <si>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</si>
  <si>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</si>
  <si>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</si>
  <si>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</si>
  <si>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</si>
  <si>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</si>
  <si>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</si>
  <si>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</si>
  <si>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</si>
  <si>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</si>
  <si>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</si>
  <si>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</si>
  <si>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</si>
  <si>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</si>
  <si>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</si>
  <si>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</si>
  <si>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</si>
  <si>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</si>
  <si>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</si>
  <si>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</si>
  <si>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</si>
  <si>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</si>
  <si>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</si>
  <si>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</si>
  <si>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</si>
  <si>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</si>
  <si>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</si>
  <si>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</si>
  <si>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</si>
  <si>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</si>
  <si>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</si>
  <si>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</si>
  <si>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</si>
  <si>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</si>
  <si>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</si>
  <si>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</si>
  <si>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</si>
  <si>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</si>
  <si>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</si>
  <si>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</si>
  <si>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</si>
  <si>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</si>
  <si>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</si>
  <si>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</si>
  <si>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</si>
  <si>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</si>
  <si>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</si>
  <si>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</si>
  <si>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</si>
  <si>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</si>
  <si>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</si>
  <si>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</si>
  <si>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</si>
  <si>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</si>
  <si>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</si>
  <si>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</si>
  <si>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</si>
  <si>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</si>
  <si>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</si>
  <si>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</si>
  <si>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</si>
  <si>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</si>
  <si>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</si>
  <si>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</si>
  <si>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</si>
  <si>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</si>
  <si>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</si>
  <si>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</si>
  <si>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</si>
  <si>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</si>
  <si>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</si>
  <si>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</si>
  <si>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</si>
  <si>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</si>
  <si>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</si>
  <si>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</si>
  <si>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</si>
  <si>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</si>
  <si>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</si>
  <si>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</si>
  <si>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</si>
  <si>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</si>
  <si>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</si>
  <si>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</si>
  <si>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</si>
  <si>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</si>
  <si>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</si>
  <si>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</si>
  <si>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</si>
  <si>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</si>
  <si>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</si>
  <si>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</si>
  <si>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</si>
  <si>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</si>
  <si>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</si>
  <si>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</si>
  <si>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</si>
  <si>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</si>
  <si>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</si>
  <si>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</si>
  <si>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</si>
  <si>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</si>
  <si>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</si>
  <si>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</si>
  <si>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</si>
  <si>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</si>
  <si>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</si>
  <si>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</si>
  <si>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</si>
  <si>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</si>
  <si>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</si>
  <si>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</si>
  <si>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</si>
  <si>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</si>
  <si>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</si>
  <si>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</si>
  <si>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</si>
  <si>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</si>
  <si>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</si>
  <si>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</si>
  <si>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</si>
  <si>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</si>
  <si>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</si>
  <si>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</si>
  <si>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</si>
  <si>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</si>
  <si>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</si>
  <si>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</si>
  <si>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</si>
  <si>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</si>
  <si>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</si>
  <si>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</si>
  <si>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</si>
  <si>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</si>
  <si>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</si>
  <si>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</si>
  <si>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</si>
  <si>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</si>
  <si>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</si>
  <si>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</si>
  <si>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</si>
  <si>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</si>
  <si>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</si>
  <si>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</si>
  <si>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</si>
  <si>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</si>
  <si>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</si>
  <si>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</si>
  <si>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</si>
  <si>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</si>
  <si>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</si>
  <si>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</si>
  <si>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</si>
  <si>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</si>
  <si>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</si>
  <si>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</si>
  <si>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</si>
  <si>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</si>
  <si>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</si>
  <si>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</si>
  <si>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</si>
  <si>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</si>
  <si>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</si>
  <si>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</si>
  <si>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</si>
  <si>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</si>
  <si>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</si>
  <si>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</si>
  <si>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</si>
  <si>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</si>
  <si>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</si>
  <si>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</si>
  <si>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</si>
  <si>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</si>
  <si>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</si>
  <si>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</si>
  <si>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</si>
  <si>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</si>
  <si>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</si>
  <si>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</si>
  <si>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</si>
  <si>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</si>
  <si>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</si>
  <si>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</si>
  <si>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</si>
  <si>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</si>
  <si>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</si>
  <si>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</si>
  <si>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</si>
  <si>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</si>
  <si>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</si>
  <si>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</si>
  <si>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</si>
  <si>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</si>
  <si>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</si>
  <si>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</si>
  <si>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</si>
  <si>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</si>
  <si>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</si>
  <si>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</si>
  <si>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</si>
  <si>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</si>
  <si>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</si>
  <si>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</si>
  <si>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</si>
  <si>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</si>
  <si>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</si>
  <si>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</si>
  <si>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</si>
  <si>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</si>
  <si>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</si>
  <si>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</si>
  <si>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</si>
  <si>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</si>
  <si>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</si>
  <si>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</si>
  <si>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</si>
  <si>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</si>
  <si>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</si>
  <si>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</si>
  <si>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</si>
  <si>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</si>
  <si>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</si>
  <si>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</si>
  <si>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</si>
  <si>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</si>
  <si>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</si>
  <si>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</si>
  <si>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</si>
  <si>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</si>
  <si>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</si>
  <si>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</si>
  <si>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</si>
  <si>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</si>
  <si>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</si>
  <si>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</si>
  <si>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</si>
  <si>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</si>
  <si>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</si>
  <si>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</si>
  <si>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</si>
  <si>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</si>
  <si>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</si>
  <si>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</si>
  <si>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</si>
  <si>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</si>
  <si>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</si>
  <si>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</si>
  <si>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</si>
  <si>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</si>
  <si>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</si>
  <si>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</si>
  <si>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</si>
  <si>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</si>
  <si>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</si>
  <si>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</si>
  <si>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</si>
  <si>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</si>
  <si>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</si>
  <si>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</si>
  <si>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</si>
  <si>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</si>
  <si>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</si>
  <si>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</si>
  <si>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</si>
  <si>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</si>
  <si>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</si>
  <si>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</si>
  <si>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</si>
  <si>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</si>
  <si>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</si>
  <si>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</si>
  <si>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</si>
  <si>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</si>
  <si>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</si>
  <si>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</si>
  <si>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</si>
  <si>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</si>
  <si>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</si>
  <si>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</si>
  <si>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</si>
  <si>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</si>
  <si>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</si>
  <si>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</si>
  <si>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</si>
  <si>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</si>
  <si>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</si>
  <si>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</si>
  <si>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</si>
  <si>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</si>
  <si>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</si>
  <si>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</si>
  <si>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</si>
  <si>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</si>
  <si>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</si>
  <si>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</si>
  <si>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</si>
  <si>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</si>
  <si>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</si>
  <si>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</si>
  <si>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</si>
  <si>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</si>
  <si>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</si>
  <si>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</si>
  <si>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</si>
  <si>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</si>
  <si>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</si>
  <si>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</si>
  <si>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</si>
  <si>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</si>
  <si>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</si>
  <si>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</si>
  <si>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</si>
  <si>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</si>
  <si>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</si>
  <si>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</si>
  <si>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</si>
  <si>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</si>
  <si>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</si>
  <si>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</si>
  <si>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</si>
  <si>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</si>
  <si>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</si>
  <si>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</si>
  <si>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</si>
  <si>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</si>
  <si>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</si>
  <si>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</si>
  <si>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</si>
  <si>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</si>
  <si>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</si>
  <si>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</si>
  <si>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</si>
  <si>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</si>
  <si>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</si>
  <si>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</si>
  <si>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</si>
  <si>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</si>
  <si>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</si>
  <si>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</si>
  <si>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</si>
  <si>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</si>
  <si>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</si>
  <si>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</si>
  <si>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</si>
  <si>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</si>
  <si>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</si>
  <si>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</si>
  <si>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</si>
  <si>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</si>
  <si>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</si>
  <si>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</si>
  <si>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</si>
  <si>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</si>
  <si>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</si>
  <si>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</si>
  <si>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</si>
  <si>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</si>
  <si>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</si>
  <si>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</si>
  <si>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</si>
  <si>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</si>
  <si>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</si>
  <si>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</si>
  <si>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</si>
  <si>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</si>
  <si>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</si>
  <si>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</si>
  <si>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</si>
  <si>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</si>
  <si>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</si>
  <si>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</si>
  <si>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</si>
  <si>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</si>
  <si>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</si>
  <si>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</si>
  <si>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</si>
  <si>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</si>
  <si>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</si>
  <si>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</si>
  <si>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</si>
  <si>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</si>
  <si>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</si>
  <si>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</si>
  <si>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</si>
  <si>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</si>
  <si>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</si>
  <si>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</si>
  <si>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</si>
  <si>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</si>
  <si>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</si>
  <si>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</si>
  <si>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</si>
  <si>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</si>
  <si>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</si>
  <si>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</si>
  <si>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</si>
  <si>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</si>
  <si>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</si>
  <si>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</si>
  <si>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</si>
  <si>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</si>
  <si>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</si>
  <si>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</si>
  <si>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</si>
  <si>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</si>
  <si>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</si>
  <si>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</si>
  <si>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</si>
  <si>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</si>
  <si>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</si>
  <si>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</si>
  <si>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</si>
  <si>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</si>
  <si>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</si>
  <si>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</si>
  <si>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</si>
  <si>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</si>
  <si>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</si>
  <si>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</si>
  <si>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</si>
  <si>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</si>
  <si>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</si>
  <si>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</si>
  <si>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</si>
  <si>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</si>
  <si>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</si>
  <si>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</si>
  <si>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</si>
  <si>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</si>
  <si>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</si>
  <si>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</si>
  <si>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</si>
  <si>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</si>
  <si>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</si>
  <si>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</si>
  <si>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</si>
  <si>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</si>
  <si>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</si>
  <si>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</si>
  <si>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</si>
  <si>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</si>
  <si>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</si>
  <si>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</si>
  <si>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</si>
  <si>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</si>
  <si>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</si>
  <si>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</si>
  <si>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</si>
  <si>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</si>
  <si>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</si>
  <si>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</si>
  <si>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</si>
  <si>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</si>
  <si>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</si>
  <si>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</si>
  <si>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</si>
  <si>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</si>
  <si>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</si>
  <si>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</si>
  <si>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</si>
  <si>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</si>
  <si>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</si>
  <si>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</si>
  <si>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</si>
  <si>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</si>
  <si>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</si>
  <si>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</si>
  <si>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</si>
  <si>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</si>
  <si>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</si>
  <si>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</si>
  <si>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</si>
  <si>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</si>
  <si>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</si>
  <si>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</si>
  <si>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</si>
  <si>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</si>
  <si>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</si>
  <si>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</si>
  <si>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</si>
  <si>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</si>
  <si>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</si>
  <si>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</si>
  <si>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</si>
  <si>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</si>
  <si>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</si>
  <si>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</si>
  <si>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</si>
  <si>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</si>
  <si>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</si>
  <si>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</si>
  <si>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</si>
  <si>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</si>
  <si>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</si>
  <si>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</si>
  <si>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</si>
  <si>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</si>
  <si>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</si>
  <si>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</si>
  <si>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</si>
  <si>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</si>
  <si>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</si>
  <si>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</si>
  <si>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</si>
  <si>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</si>
  <si>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</si>
  <si>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</si>
  <si>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</si>
  <si>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</si>
  <si>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</si>
  <si>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</si>
  <si>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</si>
  <si>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</si>
  <si>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</si>
  <si>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</si>
  <si>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</si>
  <si>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</si>
  <si>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</si>
  <si>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</si>
  <si>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</si>
  <si>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</si>
  <si>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</si>
  <si>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</si>
  <si>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</si>
  <si>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</si>
  <si>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</si>
  <si>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</si>
  <si>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</si>
  <si>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</si>
  <si>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</si>
  <si>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</si>
  <si>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</si>
  <si>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</si>
  <si>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</si>
  <si>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</si>
  <si>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</si>
  <si>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</si>
  <si>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</si>
  <si>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</si>
  <si>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</si>
  <si>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</si>
  <si>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</si>
  <si>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</si>
  <si>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</si>
  <si>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</si>
  <si>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</si>
  <si>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</si>
  <si>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</si>
  <si>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</si>
  <si>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</si>
  <si>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</si>
  <si>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</si>
  <si>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</si>
  <si>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</si>
  <si>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</si>
  <si>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</si>
  <si>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</si>
  <si>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</si>
  <si>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</si>
  <si>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</si>
  <si>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</si>
  <si>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</si>
  <si>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</si>
  <si>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</si>
  <si>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</si>
  <si>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</si>
  <si>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</si>
  <si>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</si>
  <si>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</si>
  <si>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</si>
  <si>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</si>
  <si>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</si>
  <si>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</si>
  <si>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</si>
  <si>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</si>
  <si>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</si>
  <si>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</si>
  <si>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</si>
  <si>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</si>
  <si>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</si>
  <si>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</si>
  <si>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</si>
  <si>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</si>
  <si>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</si>
  <si>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</si>
  <si>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</si>
  <si>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</si>
  <si>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</si>
  <si>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</si>
  <si>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</si>
  <si>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</si>
  <si>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</si>
  <si>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</si>
  <si>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</si>
  <si>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</si>
  <si>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</si>
  <si>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</si>
  <si>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</si>
  <si>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</si>
  <si>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</si>
  <si>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</si>
  <si>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</si>
  <si>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</si>
  <si>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</si>
  <si>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</si>
  <si>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</si>
  <si>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</si>
  <si>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</si>
  <si>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</si>
  <si>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</si>
  <si>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</si>
  <si>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</si>
  <si>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</si>
  <si>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</si>
  <si>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</si>
  <si>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</si>
  <si>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</si>
  <si>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</si>
  <si>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</si>
  <si>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</si>
  <si>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</si>
  <si>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</si>
  <si>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</si>
  <si>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</si>
  <si>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</si>
  <si>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</si>
  <si>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</si>
  <si>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</si>
  <si>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</si>
  <si>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</si>
  <si>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</si>
  <si>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</si>
  <si>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</si>
  <si>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</si>
  <si>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</si>
  <si>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</si>
  <si>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</si>
  <si>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</si>
  <si>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</si>
  <si>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</si>
  <si>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</si>
  <si>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</si>
  <si>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</si>
  <si>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</si>
  <si>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</si>
  <si>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</si>
  <si>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</si>
  <si>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</si>
  <si>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</si>
  <si>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</si>
  <si>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</si>
  <si>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</si>
  <si>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</si>
  <si>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</si>
  <si>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</si>
  <si>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</si>
  <si>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</si>
  <si>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</si>
  <si>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</si>
  <si>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</si>
  <si>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</si>
  <si>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</si>
  <si>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</si>
  <si>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</si>
  <si>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</si>
  <si>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</si>
  <si>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</si>
  <si>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</si>
  <si>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</si>
  <si>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</si>
  <si>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</si>
  <si>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</si>
  <si>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</si>
  <si>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</si>
  <si>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</si>
  <si>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</si>
  <si>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</si>
  <si>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</si>
  <si>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</si>
  <si>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</si>
  <si>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</si>
  <si>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</si>
  <si>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</si>
  <si>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</si>
  <si>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</si>
  <si>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</si>
  <si>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</si>
  <si>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</si>
  <si>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</si>
  <si>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</si>
  <si>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</si>
  <si>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</si>
  <si>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</si>
  <si>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</si>
  <si>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</si>
  <si>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</si>
  <si>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</si>
  <si>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</si>
  <si>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</si>
  <si>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</si>
  <si>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</si>
  <si>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</si>
  <si>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</si>
  <si>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</si>
  <si>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</si>
  <si>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</si>
  <si>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</si>
  <si>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</si>
  <si>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</si>
  <si>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</si>
  <si>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</si>
  <si>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</si>
  <si>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</si>
  <si>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</si>
  <si>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</si>
  <si>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</si>
  <si>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</si>
  <si>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</si>
  <si>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</si>
  <si>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</si>
  <si>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</si>
  <si>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</si>
  <si>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</si>
  <si>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</si>
  <si>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</si>
  <si>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</si>
  <si>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</si>
  <si>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</si>
  <si>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</si>
  <si>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</si>
  <si>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</si>
  <si>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</si>
  <si>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</si>
  <si>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</si>
  <si>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</si>
  <si>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</si>
  <si>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</si>
  <si>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</si>
  <si>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</si>
  <si>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</si>
  <si>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</si>
  <si>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</si>
  <si>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</si>
  <si>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</si>
  <si>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</si>
  <si>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</si>
  <si>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</si>
  <si>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</si>
  <si>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</si>
  <si>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</si>
  <si>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</si>
  <si>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</si>
  <si>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</si>
  <si>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</si>
  <si>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</si>
  <si>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</si>
  <si>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</si>
  <si>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</si>
  <si>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</si>
  <si>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</si>
  <si>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</si>
  <si>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</si>
  <si>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</si>
  <si>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</si>
  <si>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</si>
  <si>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</si>
  <si>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</si>
  <si>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</si>
  <si>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</si>
  <si>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</si>
  <si>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</si>
  <si>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</si>
  <si>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</si>
  <si>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</si>
  <si>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</si>
  <si>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</si>
  <si>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</si>
  <si>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</si>
  <si>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</si>
  <si>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</si>
  <si>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</si>
  <si>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</si>
  <si>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</si>
  <si>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</si>
  <si>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</si>
  <si>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</si>
  <si>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</si>
  <si>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</si>
  <si>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</si>
  <si>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</si>
  <si>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</si>
  <si>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</si>
  <si>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</si>
  <si>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</si>
  <si>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</si>
  <si>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</si>
  <si>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</si>
  <si>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</si>
  <si>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</si>
  <si>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</si>
  <si>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</si>
  <si>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</si>
  <si>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</si>
  <si>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</si>
  <si>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</si>
  <si>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</si>
  <si>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</si>
  <si>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</si>
  <si>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</si>
  <si>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</si>
  <si>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</si>
  <si>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</si>
  <si>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</si>
  <si>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</si>
  <si>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</si>
  <si>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</si>
  <si>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</si>
  <si>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</si>
  <si>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</si>
  <si>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</si>
  <si>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</si>
  <si>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</si>
  <si>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</si>
  <si>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</si>
  <si>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</si>
  <si>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</si>
  <si>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</si>
  <si>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</si>
  <si>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</si>
  <si>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</si>
  <si>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</si>
  <si>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</si>
  <si>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</si>
  <si>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</si>
  <si>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</si>
  <si>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</si>
  <si>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</si>
  <si>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</si>
  <si>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</si>
  <si>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</si>
  <si>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</si>
  <si>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</si>
  <si>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</si>
  <si>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</si>
  <si>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</si>
  <si>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</si>
  <si>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</si>
  <si>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</si>
  <si>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</si>
  <si>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</si>
  <si>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</si>
  <si>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</si>
  <si>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</si>
  <si>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</si>
  <si>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</si>
  <si>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</si>
  <si>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</si>
  <si>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</si>
  <si>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</si>
  <si>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</si>
  <si>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</si>
  <si>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</si>
  <si>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</si>
  <si>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</si>
  <si>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</si>
  <si>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</si>
  <si>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</si>
  <si>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</si>
  <si>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</si>
  <si>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</si>
  <si>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</si>
  <si>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</si>
  <si>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</si>
  <si>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</si>
  <si>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</si>
  <si>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</si>
  <si>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</si>
  <si>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</si>
  <si>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</si>
  <si>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</si>
  <si>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</si>
  <si>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</si>
  <si>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</si>
  <si>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</si>
  <si>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</si>
  <si>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</si>
  <si>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</si>
  <si>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</si>
  <si>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</si>
  <si>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</si>
  <si>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</si>
  <si>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</si>
  <si>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</si>
  <si>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</si>
  <si>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</si>
  <si>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</si>
  <si>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</si>
  <si>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</si>
  <si>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</si>
  <si>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</si>
  <si>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</si>
  <si>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</si>
  <si>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</si>
  <si>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</si>
  <si>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</si>
  <si>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</si>
  <si>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</si>
  <si>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</si>
  <si>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</si>
  <si>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</si>
  <si>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</si>
  <si>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</si>
  <si>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</si>
  <si>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</si>
  <si>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</si>
  <si>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</si>
  <si>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</si>
  <si>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</si>
  <si>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</si>
  <si>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</si>
  <si>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</si>
  <si>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</si>
  <si>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</si>
  <si>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</si>
  <si>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</si>
  <si>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</si>
  <si>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</si>
  <si>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</si>
  <si>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</si>
  <si>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</si>
  <si>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</si>
  <si>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</si>
  <si>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</si>
  <si>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</si>
  <si>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</si>
  <si>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</si>
  <si>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</si>
  <si>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</si>
  <si>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</si>
  <si>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</si>
  <si>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</si>
  <si>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</si>
  <si>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</si>
  <si>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</si>
  <si>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</si>
  <si>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</si>
  <si>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</si>
  <si>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</si>
  <si>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</si>
  <si>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</si>
  <si>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</si>
  <si>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</si>
  <si>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</si>
  <si>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</si>
  <si>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</si>
  <si>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</si>
  <si>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</si>
  <si>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</si>
  <si>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</si>
  <si>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</si>
  <si>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</si>
  <si>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</si>
  <si>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</si>
  <si>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</si>
  <si>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</si>
  <si>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</si>
  <si>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</si>
  <si>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</si>
  <si>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</si>
  <si>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</si>
  <si>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</si>
  <si>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</si>
  <si>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</si>
  <si>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</si>
  <si>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</si>
  <si>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</si>
  <si>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</si>
  <si>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</si>
  <si>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</si>
  <si>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</si>
  <si>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</si>
  <si>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</si>
  <si>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</si>
  <si>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</si>
  <si>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</si>
  <si>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</si>
  <si>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</si>
  <si>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</si>
  <si>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</si>
  <si>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</si>
  <si>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</si>
  <si>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</si>
  <si>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</si>
  <si>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</si>
  <si>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</si>
  <si>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</si>
  <si>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</si>
  <si>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</si>
  <si>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</si>
  <si>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</si>
  <si>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</si>
  <si>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</si>
  <si>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</si>
  <si>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</si>
  <si>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</si>
  <si>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</si>
  <si>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</si>
  <si>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</si>
  <si>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</si>
  <si>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</si>
  <si>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</si>
  <si>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</si>
  <si>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</si>
  <si>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</si>
  <si>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</si>
  <si>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</si>
  <si>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</si>
  <si>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</si>
  <si>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</si>
  <si>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</si>
  <si>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</si>
  <si>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</si>
  <si>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</si>
  <si>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</si>
  <si>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</si>
  <si>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</si>
  <si>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</si>
  <si>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</si>
  <si>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</si>
  <si>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</si>
  <si>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</si>
  <si>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</si>
  <si>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</si>
  <si>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</si>
  <si>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</si>
  <si>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</si>
  <si>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</si>
  <si>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</si>
  <si>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</si>
  <si>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</si>
  <si>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</si>
  <si>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</si>
  <si>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</si>
  <si>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</si>
  <si>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</si>
  <si>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</si>
  <si>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</si>
  <si>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</si>
  <si>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</si>
  <si>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</si>
  <si>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</si>
  <si>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</si>
  <si>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</si>
  <si>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</si>
  <si>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</si>
  <si>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</si>
  <si>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</si>
  <si>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</si>
  <si>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</si>
  <si>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</si>
  <si>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</si>
  <si>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</si>
  <si>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</si>
  <si>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</si>
  <si>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</si>
  <si>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</si>
  <si>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</si>
  <si>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</si>
  <si>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</si>
  <si>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</si>
  <si>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</si>
  <si>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</si>
  <si>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</si>
  <si>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</si>
  <si>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</si>
  <si>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</si>
  <si>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</si>
  <si>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</si>
  <si>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</si>
  <si>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</si>
  <si>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</si>
  <si>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</si>
  <si>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</si>
  <si>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</si>
  <si>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</si>
  <si>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</si>
  <si>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</si>
  <si>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</si>
  <si>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</si>
  <si>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</si>
  <si>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</si>
  <si>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</si>
  <si>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</si>
  <si>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</si>
  <si>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</si>
  <si>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</si>
  <si>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</si>
  <si>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</si>
  <si>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</si>
  <si>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</si>
  <si>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</si>
  <si>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</si>
  <si>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</si>
  <si>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</si>
  <si>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</si>
  <si>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</si>
  <si>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</si>
  <si>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</si>
  <si>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</si>
  <si>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</si>
  <si>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</si>
  <si>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</si>
  <si>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</si>
  <si>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</si>
  <si>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</si>
  <si>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</si>
  <si>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</si>
  <si>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</si>
  <si>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</si>
  <si>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</si>
  <si>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</si>
  <si>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</si>
  <si>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</si>
  <si>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</si>
  <si>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</si>
  <si>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</si>
  <si>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</si>
  <si>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</si>
  <si>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</si>
  <si>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</si>
  <si>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</si>
  <si>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</si>
  <si>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</si>
  <si>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</si>
  <si>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</si>
  <si>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</si>
  <si>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</si>
  <si>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</si>
  <si>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</si>
  <si>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</si>
  <si>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</si>
  <si>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</si>
  <si>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</si>
  <si>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</si>
  <si>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</si>
  <si>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</si>
  <si>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</si>
  <si>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</si>
  <si>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</si>
  <si>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</si>
  <si>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</si>
  <si>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</si>
  <si>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</si>
  <si>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</si>
  <si>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</si>
  <si>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</si>
  <si>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</si>
  <si>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</si>
  <si>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</si>
  <si>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</si>
  <si>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</si>
  <si>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</si>
  <si>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</si>
  <si>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</si>
  <si>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</si>
  <si>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</si>
  <si>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</si>
  <si>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</si>
  <si>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</si>
  <si>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</si>
  <si>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</si>
  <si>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</si>
  <si>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</si>
  <si>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</si>
  <si>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</si>
  <si>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</si>
  <si>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</si>
  <si>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</si>
  <si>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</si>
  <si>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</si>
  <si>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</si>
  <si>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</si>
  <si>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</si>
  <si>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</si>
  <si>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</si>
  <si>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</si>
  <si>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</si>
  <si>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</si>
  <si>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</si>
  <si>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</si>
  <si>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</si>
  <si>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</si>
  <si>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</si>
  <si>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</si>
  <si>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</si>
  <si>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</si>
  <si>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</si>
  <si>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</si>
  <si>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</si>
  <si>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</si>
  <si>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</si>
  <si>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</si>
  <si>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</si>
  <si>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</si>
  <si>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</si>
  <si>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</si>
  <si>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</si>
  <si>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</si>
  <si>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</si>
  <si>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</si>
  <si>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</si>
  <si>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</si>
  <si>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</si>
  <si>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</si>
  <si>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</si>
  <si>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</si>
  <si>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</si>
  <si>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</si>
  <si>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</si>
  <si>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</si>
  <si>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</si>
  <si>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</si>
  <si>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</si>
  <si>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</si>
  <si>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</si>
  <si>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</si>
  <si>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</si>
  <si>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</si>
  <si>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</si>
  <si>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</si>
  <si>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</si>
  <si>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</si>
  <si>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</si>
  <si>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</si>
  <si>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</si>
  <si>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</si>
  <si>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</si>
  <si>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</si>
  <si>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</si>
  <si>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</si>
  <si>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</si>
  <si>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</si>
  <si>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</si>
  <si>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</si>
  <si>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</si>
  <si>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</si>
  <si>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</si>
  <si>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</si>
  <si>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</si>
  <si>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</si>
  <si>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</si>
  <si>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</si>
  <si>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</si>
  <si>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</si>
  <si>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</si>
  <si>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</si>
  <si>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</si>
  <si>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</si>
  <si>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</si>
  <si>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</si>
  <si>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</si>
  <si>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</si>
  <si>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</si>
  <si>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</si>
  <si>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</si>
  <si>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</si>
  <si>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</si>
  <si>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</si>
  <si>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</si>
  <si>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</si>
  <si>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</si>
  <si>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</si>
  <si>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</si>
  <si>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</si>
  <si>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</si>
  <si>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</si>
  <si>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</si>
  <si>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</si>
  <si>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</si>
  <si>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</si>
  <si>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</si>
  <si>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</si>
  <si>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</si>
  <si>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</si>
  <si>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</si>
  <si>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</si>
  <si>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</si>
  <si>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</si>
  <si>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</si>
  <si>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</si>
  <si>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</si>
  <si>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</si>
  <si>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</si>
  <si>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</si>
  <si>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</si>
  <si>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</si>
  <si>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</si>
  <si>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</si>
  <si>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</si>
  <si>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</si>
  <si>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</si>
  <si>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</si>
  <si>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</si>
  <si>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</si>
  <si>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</si>
  <si>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</si>
  <si>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</si>
  <si>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</si>
  <si>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</si>
  <si>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</si>
  <si>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</si>
  <si>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</si>
  <si>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</si>
  <si>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</si>
  <si>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</si>
  <si>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</si>
  <si>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</si>
  <si>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</si>
  <si>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</si>
  <si>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</si>
  <si>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</si>
  <si>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</si>
  <si>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</si>
  <si>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</si>
  <si>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</si>
  <si>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</si>
  <si>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</si>
  <si>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</si>
  <si>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</si>
  <si>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</si>
  <si>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</si>
  <si>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</si>
  <si>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</si>
  <si>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</si>
  <si>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</si>
  <si>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</si>
  <si>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</si>
  <si>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</si>
  <si>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</si>
  <si>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</si>
  <si>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</si>
  <si>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</si>
  <si>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</si>
  <si>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</si>
  <si>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</si>
  <si>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</si>
  <si>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</si>
  <si>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</si>
  <si>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</si>
  <si>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</si>
  <si>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</si>
  <si>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</si>
  <si>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</si>
  <si>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</si>
  <si>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</si>
  <si>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</si>
  <si>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</si>
  <si>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</si>
  <si>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</si>
  <si>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</si>
  <si>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</si>
  <si>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</si>
  <si>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</si>
  <si>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</si>
  <si>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</si>
  <si>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</si>
  <si>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</si>
  <si>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</si>
  <si>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</si>
  <si>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</si>
  <si>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</si>
  <si>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</si>
  <si>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</si>
  <si>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</si>
  <si>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</si>
  <si>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</si>
  <si>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</si>
  <si>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</si>
  <si>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</si>
  <si>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</si>
  <si>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</si>
  <si>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</si>
  <si>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</si>
  <si>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</si>
  <si>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</si>
  <si>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</si>
  <si>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</si>
  <si>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</si>
  <si>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</si>
  <si>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</si>
  <si>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</si>
  <si>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</si>
  <si>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</si>
  <si>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</si>
  <si>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</si>
  <si>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</si>
  <si>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</si>
  <si>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</si>
  <si>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</si>
  <si>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</si>
  <si>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</si>
  <si>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</si>
  <si>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</si>
  <si>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</si>
  <si>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</si>
  <si>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</si>
  <si>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</si>
  <si>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</si>
  <si>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</si>
  <si>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</si>
  <si>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</si>
  <si>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</si>
  <si>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</si>
  <si>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</si>
  <si>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</si>
  <si>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</si>
  <si>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</si>
  <si>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</si>
  <si>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</si>
  <si>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</si>
  <si>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</si>
  <si>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</si>
  <si>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</si>
  <si>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</si>
  <si>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</si>
  <si>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</si>
  <si>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</si>
  <si>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</si>
  <si>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</si>
  <si>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</si>
  <si>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</si>
  <si>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</si>
  <si>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</si>
  <si>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</si>
  <si>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</si>
  <si>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</si>
  <si>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</si>
  <si>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</si>
  <si>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</si>
  <si>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</si>
  <si>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</si>
  <si>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</si>
  <si>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</si>
  <si>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</si>
  <si>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</si>
  <si>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</si>
  <si>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</si>
  <si>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</si>
  <si>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</si>
  <si>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</si>
  <si>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</si>
  <si>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</si>
  <si>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</si>
  <si>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</si>
  <si>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</si>
  <si>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</si>
  <si>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</si>
  <si>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</si>
  <si>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</si>
  <si>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</si>
  <si>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</si>
  <si>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</si>
  <si>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</si>
  <si>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</si>
  <si>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</si>
  <si>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</si>
  <si>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</si>
  <si>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</si>
  <si>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</si>
  <si>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</si>
  <si>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</si>
  <si>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</si>
  <si>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</si>
  <si>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</si>
  <si>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</si>
  <si>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</si>
  <si>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</si>
  <si>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</si>
  <si>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</si>
  <si>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</si>
  <si>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</si>
  <si>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</si>
  <si>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</si>
  <si>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</si>
  <si>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</si>
  <si>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</si>
  <si>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</si>
  <si>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</si>
  <si>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</si>
  <si>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</si>
  <si>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</si>
  <si>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</si>
  <si>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</si>
  <si>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</si>
  <si>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</si>
  <si>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</si>
  <si>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</si>
  <si>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</si>
  <si>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</si>
  <si>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</si>
  <si>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</si>
  <si>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</si>
  <si>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</si>
  <si>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</si>
  <si>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</si>
  <si>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</si>
  <si>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</si>
  <si>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</si>
  <si>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</si>
  <si>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</si>
  <si>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</si>
  <si>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</si>
  <si>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</si>
  <si>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</si>
  <si>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</si>
  <si>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</si>
  <si>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</si>
  <si>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</si>
  <si>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</si>
  <si>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</si>
  <si>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</si>
  <si>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</si>
  <si>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</si>
  <si>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</si>
  <si>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</si>
  <si>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</si>
  <si>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</si>
  <si>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</si>
  <si>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</si>
  <si>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</si>
  <si>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</si>
  <si>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</si>
  <si>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</si>
  <si>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</si>
  <si>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</si>
  <si>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</si>
  <si>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</si>
  <si>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</si>
  <si>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</si>
  <si>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</si>
  <si>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</si>
  <si>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</si>
  <si>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</si>
  <si>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</si>
  <si>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</si>
  <si>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</si>
  <si>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</si>
  <si>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</si>
  <si>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</si>
  <si>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</si>
  <si>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</si>
  <si>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</si>
  <si>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</si>
  <si>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</si>
  <si>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</si>
  <si>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</si>
  <si>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</si>
  <si>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</si>
  <si>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</si>
  <si>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</si>
  <si>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</si>
  <si>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</si>
  <si>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</si>
  <si>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</si>
  <si>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</si>
  <si>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</si>
  <si>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</si>
  <si>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</si>
  <si>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</si>
  <si>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</si>
  <si>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</si>
  <si>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</si>
  <si>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</si>
  <si>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</si>
  <si>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</si>
  <si>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</si>
  <si>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</si>
  <si>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</si>
  <si>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</si>
  <si>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</si>
  <si>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</si>
  <si>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</si>
  <si>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</si>
  <si>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</si>
  <si>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</si>
  <si>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</si>
  <si>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</si>
  <si>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</si>
  <si>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</si>
  <si>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</si>
  <si>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</si>
  <si>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</si>
  <si>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</si>
  <si>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</si>
  <si>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</si>
  <si>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</si>
  <si>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</si>
  <si>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</si>
  <si>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</si>
  <si>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</si>
  <si>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</si>
  <si>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</si>
  <si>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</si>
  <si>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</si>
  <si>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</si>
  <si>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</si>
  <si>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</si>
  <si>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</si>
  <si>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</si>
  <si>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</si>
  <si>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</si>
  <si>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</si>
  <si>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</si>
  <si>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</si>
  <si>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</si>
  <si>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</si>
  <si>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</si>
  <si>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</si>
  <si>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</si>
  <si>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</si>
  <si>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</si>
  <si>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</si>
  <si>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</si>
  <si>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</si>
  <si>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</si>
  <si>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</si>
  <si>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</si>
  <si>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</si>
  <si>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</si>
  <si>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</si>
  <si>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</si>
  <si>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</si>
  <si>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</si>
  <si>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</si>
  <si>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</si>
  <si>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</si>
  <si>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</si>
  <si>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</si>
  <si>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</si>
  <si>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</si>
  <si>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</si>
  <si>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</si>
  <si>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</si>
  <si>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</si>
  <si>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</si>
  <si>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</si>
  <si>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</si>
  <si>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</si>
  <si>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</si>
  <si>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</si>
  <si>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</si>
  <si>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</si>
  <si>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</si>
  <si>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</si>
  <si>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</si>
  <si>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</si>
  <si>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</si>
  <si>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</si>
  <si>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</si>
  <si>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</si>
  <si>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</si>
  <si>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</si>
  <si>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</si>
  <si>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</si>
  <si>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</si>
  <si>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</si>
  <si>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</si>
  <si>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</si>
  <si>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</si>
  <si>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</si>
  <si>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</si>
  <si>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</si>
  <si>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</si>
  <si>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</si>
  <si>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</si>
  <si>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</si>
  <si>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</si>
  <si>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</si>
  <si>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</si>
  <si>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</si>
  <si>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</si>
  <si>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</si>
  <si>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</si>
  <si>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</si>
  <si>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</si>
  <si>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</si>
  <si>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</si>
  <si>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</si>
  <si>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</si>
  <si>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</si>
  <si>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</si>
  <si>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</si>
  <si>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</si>
  <si>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</si>
  <si>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</si>
  <si>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</si>
  <si>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</si>
  <si>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</si>
  <si>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</si>
  <si>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</si>
  <si>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</si>
  <si>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</si>
  <si>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</si>
  <si>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</si>
  <si>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</si>
  <si>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</si>
  <si>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</si>
  <si>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</si>
  <si>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</si>
  <si>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</si>
  <si>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</si>
  <si>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</si>
  <si>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</si>
  <si>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</si>
  <si>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</si>
  <si>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</si>
  <si>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</si>
  <si>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</si>
  <si>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</si>
  <si>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</si>
  <si>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</si>
  <si>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</si>
  <si>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</si>
  <si>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</si>
  <si>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</si>
  <si>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</si>
  <si>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</si>
  <si>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</si>
  <si>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</si>
  <si>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</si>
  <si>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</si>
  <si>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</si>
  <si>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</si>
  <si>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</si>
  <si>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</si>
  <si>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</si>
  <si>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</si>
  <si>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</si>
  <si>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</si>
  <si>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</si>
  <si>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</si>
  <si>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</si>
  <si>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</si>
  <si>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</si>
  <si>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</si>
  <si>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</si>
  <si>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</si>
  <si>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</si>
  <si>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</si>
  <si>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</si>
  <si>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</si>
  <si>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</si>
  <si>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</si>
  <si>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</si>
  <si>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</si>
  <si>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</si>
  <si>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</si>
  <si>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</si>
  <si>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</si>
  <si>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</si>
  <si>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</si>
  <si>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</si>
  <si>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</si>
  <si>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</si>
  <si>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</si>
  <si>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</si>
  <si>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</si>
  <si>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</si>
  <si>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</si>
  <si>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</si>
  <si>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</si>
  <si>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</si>
  <si>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</si>
  <si>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</si>
  <si>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</si>
  <si>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</si>
  <si>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</si>
  <si>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</si>
  <si>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</si>
  <si>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</si>
  <si>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</si>
  <si>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</si>
  <si>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</si>
  <si>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</si>
  <si>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</si>
  <si>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</si>
  <si>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</si>
  <si>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</si>
  <si>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</si>
  <si>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</si>
  <si>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</si>
  <si>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</si>
  <si>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</si>
  <si>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</si>
  <si>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</si>
  <si>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</si>
  <si>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</si>
  <si>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</si>
  <si>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</si>
  <si>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</si>
  <si>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</si>
  <si>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</si>
  <si>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</si>
  <si>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</si>
  <si>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</si>
  <si>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</si>
  <si>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</si>
  <si>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</si>
  <si>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</si>
  <si>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</si>
  <si>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</si>
  <si>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</si>
  <si>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</si>
  <si>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</si>
  <si>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</si>
  <si>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</si>
  <si>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</si>
  <si>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</si>
  <si>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</si>
  <si>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</si>
  <si>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</si>
  <si>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</si>
  <si>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</si>
  <si>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</si>
  <si>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</si>
  <si>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</si>
  <si>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</si>
  <si>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</si>
  <si>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</si>
  <si>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</si>
  <si>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</si>
  <si>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</si>
  <si>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</si>
  <si>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</si>
  <si>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</si>
  <si>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</si>
  <si>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</si>
  <si>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</si>
  <si>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</si>
  <si>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</si>
  <si>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</si>
  <si>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</si>
  <si>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</si>
  <si>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</si>
  <si>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</si>
  <si>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</si>
  <si>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</si>
  <si>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</si>
  <si>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</si>
  <si>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</si>
  <si>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</si>
  <si>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</si>
  <si>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</si>
  <si>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</si>
  <si>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</si>
  <si>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</si>
  <si>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</si>
  <si>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</si>
  <si>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</si>
  <si>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</si>
  <si>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</si>
  <si>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</si>
  <si>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</si>
  <si>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</si>
  <si>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</si>
  <si>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</si>
  <si>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</si>
  <si>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</si>
  <si>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</si>
  <si>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</si>
  <si>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</si>
  <si>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</si>
  <si>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</si>
  <si>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</si>
  <si>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</si>
  <si>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</si>
  <si>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</si>
  <si>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</si>
  <si>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</si>
  <si>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</si>
  <si>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</si>
  <si>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</si>
  <si>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</si>
  <si>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</si>
  <si>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</si>
  <si>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</si>
  <si>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</si>
  <si>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</si>
  <si>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</si>
  <si>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</si>
  <si>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</si>
  <si>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</si>
  <si>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</si>
  <si>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</si>
  <si>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</si>
  <si>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</si>
  <si>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</si>
  <si>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</si>
  <si>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</si>
  <si>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</si>
  <si>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</si>
  <si>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</si>
  <si>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</si>
  <si>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</si>
  <si>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</si>
  <si>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</si>
  <si>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</si>
  <si>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</si>
  <si>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</si>
  <si>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</si>
  <si>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</si>
  <si>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</si>
  <si>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</si>
  <si>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</si>
  <si>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</si>
  <si>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</si>
  <si>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</si>
  <si>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</si>
  <si>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</si>
  <si>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</si>
  <si>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</si>
  <si>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</si>
  <si>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</si>
  <si>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</si>
  <si>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</si>
  <si>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</si>
  <si>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</si>
  <si>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</si>
  <si>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</si>
  <si>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</si>
  <si>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</si>
  <si>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</si>
  <si>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</si>
  <si>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</si>
  <si>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</si>
  <si>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</si>
  <si>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</si>
  <si>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</si>
  <si>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</si>
  <si>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</si>
  <si>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</si>
  <si>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</si>
  <si>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</si>
  <si>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</si>
  <si>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</si>
  <si>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</si>
  <si>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</si>
  <si>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</si>
  <si>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</si>
  <si>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</si>
  <si>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</si>
  <si>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</si>
  <si>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</si>
  <si>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</si>
  <si>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</si>
  <si>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</si>
  <si>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</si>
  <si>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</si>
  <si>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</si>
  <si>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</si>
  <si>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</si>
  <si>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</si>
  <si>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</si>
  <si>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</si>
  <si>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</si>
  <si>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</si>
  <si>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</si>
  <si>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</si>
  <si>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</si>
  <si>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</si>
  <si>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</si>
  <si>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</si>
  <si>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</si>
  <si>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</si>
  <si>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</si>
  <si>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</si>
  <si>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</si>
  <si>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</si>
  <si>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</si>
  <si>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</si>
  <si>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</si>
  <si>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</si>
  <si>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</si>
  <si>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</si>
  <si>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</si>
  <si>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</si>
  <si>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</si>
  <si>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</si>
  <si>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</si>
  <si>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</si>
  <si>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</si>
  <si>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</si>
  <si>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</si>
  <si>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</si>
  <si>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</si>
  <si>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</si>
  <si>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</si>
  <si>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</si>
  <si>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</si>
  <si>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</si>
  <si>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</si>
  <si>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</si>
  <si>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</si>
  <si>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</si>
  <si>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</si>
  <si>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</si>
  <si>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</si>
  <si>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</si>
  <si>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</si>
  <si>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</si>
  <si>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</si>
  <si>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</si>
  <si>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</si>
  <si>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</si>
  <si>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</si>
  <si>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</si>
  <si>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</si>
  <si>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</si>
  <si>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</si>
  <si>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</si>
  <si>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</si>
  <si>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</si>
  <si>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</si>
  <si>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</si>
  <si>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</si>
  <si>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</si>
  <si>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</si>
  <si>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</si>
  <si>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</si>
  <si>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</si>
  <si>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</si>
  <si>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</si>
  <si>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</si>
  <si>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</si>
  <si>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</si>
  <si>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</si>
  <si>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</si>
  <si>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</si>
  <si>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</si>
  <si>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</si>
  <si>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</si>
  <si>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</si>
  <si>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</si>
  <si>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</si>
  <si>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</si>
  <si>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</si>
  <si>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</si>
  <si>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</si>
  <si>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</si>
  <si>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</si>
  <si>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</si>
  <si>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</si>
  <si>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</si>
  <si>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</si>
  <si>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</si>
  <si>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</si>
  <si>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</si>
  <si>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</si>
  <si>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</si>
  <si>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</si>
  <si>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</si>
  <si>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</si>
  <si>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</si>
  <si>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</si>
  <si>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</si>
  <si>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</si>
  <si>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</si>
  <si>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</si>
  <si>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</si>
  <si>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</si>
  <si>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</si>
  <si>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</si>
  <si>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</si>
  <si>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</si>
  <si>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</si>
  <si>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</si>
  <si>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</si>
  <si>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</si>
  <si>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</si>
  <si>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</si>
  <si>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</si>
  <si>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</si>
  <si>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</si>
  <si>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</si>
  <si>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</si>
  <si>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</si>
  <si>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</si>
  <si>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</si>
  <si>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</si>
  <si>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</si>
  <si>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</si>
  <si>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</si>
  <si>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</si>
  <si>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</si>
  <si>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</si>
  <si>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</si>
  <si>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</si>
  <si>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</si>
  <si>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</si>
  <si>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</si>
  <si>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</si>
  <si>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</si>
  <si>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</si>
  <si>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</si>
  <si>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</si>
  <si>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</si>
  <si>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</si>
  <si>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</si>
  <si>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</si>
  <si>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</si>
  <si>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</si>
  <si>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</si>
  <si>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</si>
  <si>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</si>
  <si>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</si>
  <si>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</si>
  <si>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</si>
  <si>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</si>
  <si>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</si>
  <si>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</si>
  <si>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</si>
  <si>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</si>
  <si>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</si>
  <si>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</si>
  <si>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</si>
  <si>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</si>
  <si>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</si>
  <si>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</si>
  <si>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</si>
  <si>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</si>
  <si>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</si>
  <si>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</si>
  <si>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</si>
  <si>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</si>
  <si>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</si>
  <si>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</si>
  <si>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</si>
  <si>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</si>
  <si>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</si>
  <si>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</si>
  <si>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</si>
  <si>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</si>
  <si>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</si>
  <si>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</si>
  <si>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</si>
  <si>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</si>
  <si>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</si>
  <si>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</si>
  <si>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</si>
  <si>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</si>
  <si>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</si>
  <si>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</si>
  <si>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</si>
  <si>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</si>
  <si>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</si>
  <si>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</si>
  <si>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</si>
  <si>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</si>
  <si>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</si>
  <si>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</si>
  <si>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</si>
  <si>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</si>
  <si>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</si>
  <si>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</si>
  <si>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</si>
  <si>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</si>
  <si>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</si>
  <si>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</si>
  <si>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</si>
  <si>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</si>
  <si>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</si>
  <si>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</si>
  <si>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</si>
  <si>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</si>
  <si>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</si>
  <si>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</si>
  <si>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</si>
  <si>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</si>
  <si>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</si>
  <si>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</si>
  <si>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</si>
  <si>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</si>
  <si>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</si>
  <si>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</si>
  <si>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</si>
  <si>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</si>
  <si>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</si>
  <si>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</si>
  <si>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</si>
  <si>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</si>
  <si>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</si>
  <si>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</si>
  <si>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</si>
  <si>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</si>
  <si>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</si>
  <si>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</si>
  <si>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</si>
  <si>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</si>
  <si>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</si>
  <si>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</si>
  <si>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</si>
  <si>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</si>
  <si>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</si>
  <si>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</si>
  <si>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</si>
  <si>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</si>
  <si>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</si>
  <si>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</si>
  <si>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</si>
  <si>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</si>
  <si>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</si>
  <si>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</si>
  <si>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</si>
  <si>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</si>
  <si>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</si>
  <si>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</si>
  <si>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</si>
  <si>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</si>
  <si>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</si>
  <si>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</si>
  <si>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</si>
  <si>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</si>
  <si>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</si>
  <si>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</si>
  <si>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</si>
  <si>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</si>
  <si>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</si>
  <si>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</si>
  <si>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</si>
  <si>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</si>
  <si>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</si>
  <si>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</si>
  <si>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</si>
  <si>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</si>
  <si>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</si>
  <si>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</si>
  <si>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</si>
  <si>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</si>
  <si>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</si>
  <si>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</si>
  <si>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</si>
  <si>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</si>
  <si>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</si>
  <si>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</si>
  <si>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</si>
  <si>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</si>
  <si>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</si>
  <si>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</si>
  <si>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</si>
  <si>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</si>
  <si>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</si>
  <si>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</si>
  <si>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</si>
  <si>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</si>
  <si>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</si>
  <si>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</si>
  <si>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</si>
  <si>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</si>
  <si>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</si>
  <si>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</si>
  <si>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</si>
  <si>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</si>
  <si>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</si>
  <si>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</si>
  <si>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</si>
  <si>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</si>
  <si>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</si>
  <si>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</si>
  <si>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</si>
  <si>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</si>
  <si>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</si>
  <si>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</si>
  <si>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</si>
  <si>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</si>
  <si>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</si>
  <si>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</si>
  <si>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</si>
  <si>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</si>
  <si>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</si>
  <si>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</si>
  <si>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</si>
  <si>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</si>
  <si>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</si>
  <si>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</si>
  <si>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</si>
  <si>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</si>
  <si>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</si>
  <si>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</si>
  <si>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</si>
  <si>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</si>
  <si>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</si>
  <si>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</si>
  <si>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</si>
  <si>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</si>
  <si>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</si>
  <si>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</si>
  <si>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</si>
  <si>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</si>
  <si>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</si>
  <si>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</si>
  <si>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</si>
  <si>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</si>
  <si>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</si>
  <si>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</si>
  <si>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</si>
  <si>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</si>
  <si>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</si>
  <si>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</si>
  <si>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</si>
  <si>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</si>
  <si>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</si>
  <si>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</si>
  <si>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</si>
  <si>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</si>
  <si>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</si>
  <si>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</si>
  <si>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</si>
  <si>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</si>
  <si>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</si>
  <si>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</si>
  <si>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</si>
  <si>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</si>
  <si>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</si>
  <si>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</si>
  <si>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</si>
  <si>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</si>
  <si>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</si>
  <si>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</si>
  <si>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</si>
  <si>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</si>
  <si>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</si>
  <si>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</si>
  <si>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</si>
  <si>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</si>
  <si>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</si>
  <si>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</si>
  <si>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</si>
  <si>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</si>
  <si>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</si>
  <si>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</si>
  <si>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</si>
  <si>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</si>
  <si>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</si>
  <si>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</si>
  <si>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</si>
  <si>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</si>
  <si>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</si>
  <si>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</si>
  <si>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</si>
  <si>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</si>
  <si>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</si>
  <si>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</si>
  <si>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</si>
  <si>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</si>
  <si>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</si>
  <si>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</si>
  <si>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</si>
  <si>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</si>
  <si>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</si>
  <si>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</si>
  <si>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</si>
  <si>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</si>
  <si>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</si>
  <si>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</si>
  <si>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</si>
  <si>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</si>
  <si>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</si>
  <si>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</si>
  <si>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</si>
  <si>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</si>
  <si>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</si>
  <si>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</si>
  <si>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</si>
  <si>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</si>
  <si>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</si>
  <si>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</si>
  <si>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</si>
  <si>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</si>
  <si>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</si>
  <si>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</si>
  <si>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</si>
  <si>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</si>
  <si>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</si>
  <si>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</si>
  <si>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</si>
  <si>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</si>
  <si>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</si>
  <si>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</si>
  <si>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</si>
  <si>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</si>
  <si>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</si>
  <si>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</si>
  <si>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</si>
  <si>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</si>
  <si>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</si>
  <si>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</si>
  <si>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</si>
  <si>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</si>
  <si>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</si>
  <si>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</si>
  <si>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</si>
  <si>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</si>
  <si>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</si>
  <si>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</si>
  <si>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</si>
  <si>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</si>
  <si>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</si>
  <si>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</si>
  <si>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</si>
  <si>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</si>
  <si>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</si>
  <si>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</si>
  <si>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</si>
  <si>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</si>
  <si>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</si>
  <si>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</si>
  <si>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</si>
  <si>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</si>
  <si>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</si>
  <si>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</si>
  <si>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</si>
  <si>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</si>
  <si>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</si>
  <si>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</si>
  <si>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</si>
  <si>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</si>
  <si>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</si>
  <si>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</si>
  <si>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</si>
  <si>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</si>
  <si>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</si>
  <si>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</si>
  <si>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</si>
  <si>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</si>
  <si>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</si>
  <si>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</si>
  <si>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</si>
  <si>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</si>
  <si>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</si>
  <si>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</si>
  <si>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</si>
  <si>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</si>
  <si>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</si>
  <si>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</si>
  <si>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</si>
  <si>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</si>
  <si>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</si>
  <si>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</si>
  <si>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</si>
  <si>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</si>
  <si>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</si>
  <si>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</si>
  <si>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</si>
  <si>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</si>
  <si>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</si>
  <si>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</si>
  <si>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</si>
  <si>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</si>
  <si>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</si>
  <si>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</si>
  <si>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</si>
  <si>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</si>
  <si>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</si>
  <si>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</si>
  <si>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</si>
  <si>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</si>
  <si>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</si>
  <si>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</si>
  <si>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</si>
  <si>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</si>
  <si>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</si>
  <si>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</si>
  <si>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</si>
  <si>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</si>
  <si>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</si>
  <si>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</si>
  <si>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</si>
  <si>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</si>
  <si>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</si>
  <si>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</si>
  <si>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</si>
  <si>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</si>
  <si>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</si>
  <si>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</si>
  <si>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</si>
  <si>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</si>
  <si>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</si>
  <si>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</si>
  <si>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</si>
  <si>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</si>
  <si>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</si>
  <si>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</si>
  <si>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</si>
  <si>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</si>
  <si>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</si>
  <si>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</si>
  <si>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</si>
  <si>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</si>
  <si>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</si>
  <si>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</si>
  <si>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</si>
  <si>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</si>
  <si>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</si>
  <si>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</si>
  <si>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</si>
  <si>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</si>
  <si>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</si>
  <si>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</si>
  <si>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</si>
  <si>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</si>
  <si>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</si>
  <si>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</si>
  <si>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</si>
  <si>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</si>
  <si>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</si>
  <si>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</si>
  <si>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</si>
  <si>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</si>
  <si>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</si>
  <si>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</si>
  <si>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</si>
  <si>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</si>
  <si>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</si>
  <si>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</si>
  <si>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</si>
  <si>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</si>
  <si>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</si>
  <si>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</si>
  <si>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</si>
  <si>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</si>
  <si>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</si>
  <si>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</si>
  <si>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</si>
  <si>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</si>
  <si>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</si>
  <si>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</si>
  <si>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</si>
  <si>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</si>
  <si>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</si>
  <si>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</si>
  <si>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</si>
  <si>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</si>
  <si>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</si>
  <si>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</si>
  <si>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</si>
  <si>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</si>
  <si>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</si>
  <si>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</si>
  <si>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</si>
  <si>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</si>
  <si>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</si>
  <si>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</si>
  <si>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</si>
  <si>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</si>
  <si>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</si>
  <si>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</si>
  <si>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</si>
  <si>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</si>
  <si>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</si>
  <si>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</si>
  <si>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</si>
  <si>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</si>
  <si>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</si>
  <si>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</si>
  <si>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</si>
  <si>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</si>
  <si>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</si>
  <si>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</si>
  <si>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</si>
  <si>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</si>
  <si>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</si>
  <si>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</si>
  <si>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</si>
  <si>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</si>
  <si>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</si>
  <si>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</si>
  <si>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</si>
  <si>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</si>
  <si>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</si>
  <si>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</si>
  <si>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</si>
  <si>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</si>
  <si>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</si>
  <si>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</si>
  <si>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</si>
  <si>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</si>
  <si>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</si>
  <si>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</si>
  <si>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</si>
  <si>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</si>
  <si>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</si>
  <si>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</si>
  <si>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</si>
  <si>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</si>
  <si>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</si>
  <si>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</si>
  <si>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</si>
  <si>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</si>
  <si>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</si>
  <si>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</si>
  <si>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</si>
  <si>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</si>
  <si>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</si>
  <si>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</si>
  <si>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</si>
  <si>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</si>
  <si>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</si>
  <si>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</si>
  <si>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</si>
  <si>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</si>
  <si>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</si>
  <si>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</si>
  <si>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</si>
  <si>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</si>
  <si>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</si>
  <si>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</si>
  <si>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</si>
  <si>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</si>
  <si>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</si>
  <si>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</si>
  <si>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</si>
  <si>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</si>
  <si>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</si>
  <si>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</si>
  <si>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</si>
  <si>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</si>
  <si>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</si>
  <si>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</si>
  <si>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</si>
  <si>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</si>
  <si>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</si>
  <si>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</si>
  <si>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</si>
  <si>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</si>
  <si>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</si>
  <si>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</si>
  <si>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</si>
  <si>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</si>
  <si>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</si>
  <si>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</si>
  <si>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</si>
  <si>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</si>
  <si>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</si>
  <si>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</si>
  <si>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</si>
  <si>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</si>
  <si>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</si>
  <si>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</si>
  <si>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</si>
  <si>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</si>
  <si>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</si>
  <si>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</si>
  <si>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</si>
  <si>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</si>
  <si>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</si>
  <si>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</si>
  <si>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</si>
  <si>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</si>
  <si>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</si>
  <si>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</si>
  <si>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</si>
  <si>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</si>
  <si>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</si>
  <si>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</si>
  <si>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</si>
  <si>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</si>
  <si>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</si>
  <si>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</si>
  <si>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</si>
  <si>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</si>
  <si>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</si>
  <si>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</si>
  <si>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</si>
  <si>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</si>
  <si>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</si>
  <si>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</si>
  <si>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</si>
  <si>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</si>
  <si>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</si>
  <si>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</si>
  <si>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</si>
  <si>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</si>
  <si>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</si>
  <si>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</si>
  <si>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</si>
  <si>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</si>
  <si>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</si>
  <si>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</si>
  <si>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</si>
  <si>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</si>
  <si>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</si>
  <si>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</si>
  <si>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</si>
  <si>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</si>
  <si>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</si>
  <si>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</si>
  <si>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</si>
  <si>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</si>
  <si>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</si>
  <si>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</si>
  <si>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</si>
  <si>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</si>
  <si>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</si>
  <si>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</si>
  <si>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</si>
  <si>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</si>
  <si>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</si>
  <si>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</si>
  <si>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</si>
  <si>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</si>
  <si>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</si>
  <si>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</si>
  <si>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</si>
  <si>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</si>
  <si>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</si>
  <si>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</si>
  <si>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</si>
  <si>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</si>
  <si>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</si>
  <si>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</si>
  <si>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</si>
  <si>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</si>
  <si>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</si>
  <si>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</si>
  <si>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</si>
  <si>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</si>
  <si>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</si>
  <si>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</si>
  <si>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</si>
  <si>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</si>
  <si>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</si>
  <si>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</si>
  <si>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</si>
  <si>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</si>
  <si>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</si>
  <si>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</si>
  <si>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</si>
  <si>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</si>
  <si>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</si>
  <si>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</si>
  <si>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</si>
  <si>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</si>
  <si>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</si>
  <si>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</si>
  <si>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</si>
  <si>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</si>
  <si>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</si>
  <si>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</si>
  <si>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</si>
  <si>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</si>
  <si>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</si>
  <si>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</si>
  <si>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</si>
  <si>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</si>
  <si>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</si>
  <si>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</si>
  <si>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</si>
  <si>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</si>
  <si>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</si>
  <si>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</si>
  <si>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</si>
  <si>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</si>
  <si>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</si>
  <si>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</si>
  <si>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</si>
  <si>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</si>
  <si>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</si>
  <si>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</si>
  <si>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</si>
  <si>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</si>
  <si>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</si>
  <si>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</si>
  <si>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</si>
  <si>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</si>
  <si>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</si>
  <si>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</si>
  <si>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</si>
  <si>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</si>
  <si>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</si>
  <si>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</si>
  <si>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</si>
  <si>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</si>
  <si>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</si>
  <si>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</si>
  <si>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</si>
  <si>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</si>
  <si>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</si>
  <si>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</si>
  <si>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</si>
  <si>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</si>
  <si>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</si>
  <si>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</si>
  <si>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</si>
  <si>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</si>
  <si>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</si>
  <si>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</si>
  <si>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</si>
  <si>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</si>
  <si>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</si>
  <si>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</si>
  <si>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</si>
  <si>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</si>
  <si>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</si>
  <si>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</si>
  <si>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</si>
  <si>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</si>
  <si>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</si>
  <si>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</si>
  <si>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</si>
  <si>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</si>
  <si>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</si>
  <si>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</si>
  <si>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</si>
  <si>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</si>
  <si>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</si>
  <si>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</si>
  <si>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</si>
  <si>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</si>
  <si>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</si>
  <si>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</si>
  <si>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</si>
  <si>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</si>
  <si>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</si>
  <si>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</si>
  <si>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</si>
  <si>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</si>
  <si>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</si>
  <si>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</si>
  <si>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</si>
  <si>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</si>
  <si>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</si>
  <si>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</si>
  <si>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</si>
  <si>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</si>
  <si>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</si>
  <si>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</si>
  <si>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</si>
  <si>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</si>
  <si>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</si>
  <si>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</si>
  <si>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</si>
  <si>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</si>
  <si>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</si>
  <si>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</si>
  <si>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</si>
  <si>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</si>
  <si>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</si>
  <si>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</si>
  <si>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</si>
  <si>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</si>
  <si>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</si>
  <si>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</si>
  <si>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</si>
  <si>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</si>
  <si>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</si>
  <si>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</si>
  <si>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</si>
  <si>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</si>
  <si>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</si>
  <si>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</si>
  <si>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</si>
  <si>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</si>
  <si>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</si>
  <si>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</si>
  <si>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</si>
  <si>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</si>
  <si>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</si>
  <si>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</si>
  <si>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</si>
  <si>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</si>
  <si>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</si>
  <si>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</si>
  <si>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</si>
  <si>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</si>
  <si>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</si>
  <si>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</si>
  <si>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</si>
  <si>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</si>
  <si>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</si>
  <si>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</si>
  <si>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</si>
  <si>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</si>
  <si>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</si>
  <si>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</si>
  <si>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</si>
  <si>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</si>
  <si>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</si>
  <si>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</si>
  <si>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</si>
  <si>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</si>
  <si>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</si>
  <si>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</si>
  <si>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</si>
  <si>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</si>
  <si>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</si>
  <si>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</si>
  <si>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</si>
  <si>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</si>
  <si>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</si>
  <si>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</si>
  <si>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</si>
  <si>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</si>
  <si>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</si>
  <si>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</si>
  <si>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</si>
  <si>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</si>
  <si>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</si>
  <si>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</si>
  <si>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</si>
  <si>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</si>
  <si>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</si>
  <si>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</si>
  <si>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</si>
  <si>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</si>
  <si>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</si>
  <si>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</si>
  <si>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</si>
  <si>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</si>
  <si>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</si>
  <si>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</si>
  <si>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</si>
  <si>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</si>
  <si>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</si>
  <si>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</si>
  <si>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</si>
  <si>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</si>
  <si>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</si>
  <si>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</si>
  <si>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</si>
  <si>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</si>
  <si>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</si>
  <si>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</si>
  <si>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</si>
  <si>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</si>
  <si>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</si>
  <si>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</si>
  <si>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</si>
  <si>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</si>
  <si>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</si>
  <si>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</si>
  <si>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</si>
  <si>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</si>
  <si>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</si>
  <si>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</si>
  <si>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</si>
  <si>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</si>
  <si>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</si>
  <si>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</si>
  <si>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</si>
  <si>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</si>
  <si>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</si>
  <si>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</si>
  <si>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</si>
  <si>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</si>
  <si>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</si>
  <si>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</si>
  <si>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</si>
  <si>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</si>
  <si>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</si>
  <si>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</si>
  <si>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</si>
  <si>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</si>
  <si>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</si>
  <si>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</si>
  <si>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</si>
  <si>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</si>
  <si>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</si>
  <si>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</si>
  <si>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</si>
  <si>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</si>
  <si>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</si>
  <si>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</si>
  <si>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</si>
  <si>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</si>
  <si>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</si>
  <si>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</si>
  <si>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</si>
  <si>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</si>
  <si>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</si>
  <si>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</si>
  <si>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</si>
  <si>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</si>
  <si>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</si>
  <si>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</si>
  <si>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</si>
  <si>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</si>
  <si>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</si>
  <si>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</si>
  <si>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</si>
  <si>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</si>
  <si>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</si>
  <si>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</si>
  <si>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</si>
  <si>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</si>
  <si>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</si>
  <si>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</si>
  <si>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</si>
  <si>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</si>
  <si>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</si>
  <si>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</si>
  <si>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</si>
  <si>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</si>
  <si>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</si>
  <si>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</si>
  <si>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</si>
  <si>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</si>
  <si>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</si>
  <si>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</si>
  <si>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</si>
  <si>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</si>
  <si>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</si>
  <si>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</si>
  <si>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</si>
  <si>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</si>
  <si>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</si>
  <si>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</si>
  <si>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</si>
  <si>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</si>
  <si>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</si>
  <si>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</si>
  <si>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</si>
  <si>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</si>
  <si>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</si>
  <si>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</si>
  <si>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</si>
  <si>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</si>
  <si>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</si>
  <si>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</si>
  <si>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</si>
  <si>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</si>
  <si>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</si>
  <si>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</si>
  <si>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</si>
  <si>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</si>
  <si>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</si>
  <si>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</si>
  <si>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</si>
  <si>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</si>
  <si>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</si>
  <si>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</si>
  <si>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</si>
  <si>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</si>
  <si>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</si>
  <si>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</si>
  <si>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</si>
  <si>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</si>
  <si>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</si>
  <si>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</si>
  <si>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</si>
  <si>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</si>
  <si>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</si>
  <si>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</si>
  <si>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</si>
  <si>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</si>
  <si>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</si>
  <si>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</si>
  <si>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</si>
  <si>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</si>
  <si>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</si>
  <si>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</si>
  <si>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</si>
  <si>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</si>
  <si>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</si>
  <si>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</si>
  <si>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</si>
  <si>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</si>
  <si>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</si>
  <si>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</si>
  <si>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</si>
  <si>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</si>
  <si>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</si>
  <si>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</si>
  <si>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</si>
  <si>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</si>
  <si>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</si>
  <si>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</si>
  <si>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</si>
  <si>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</si>
  <si>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</si>
  <si>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</si>
  <si>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</si>
  <si>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</si>
  <si>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</si>
  <si>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</si>
  <si>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</si>
  <si>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</si>
  <si>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</si>
  <si>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</si>
  <si>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</si>
  <si>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</si>
  <si>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</si>
  <si>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</si>
  <si>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</si>
  <si>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</si>
  <si>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</si>
  <si>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</si>
  <si>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</si>
  <si>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</si>
  <si>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</si>
  <si>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</si>
  <si>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</si>
  <si>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</si>
  <si>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</si>
  <si>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</si>
  <si>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</si>
  <si>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</si>
  <si>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</si>
  <si>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</si>
  <si>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</si>
  <si>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</si>
  <si>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</si>
  <si>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</si>
  <si>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</si>
  <si>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</si>
  <si>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</si>
  <si>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</si>
  <si>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</si>
  <si>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</si>
  <si>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</si>
  <si>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</si>
  <si>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</si>
  <si>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</si>
  <si>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</si>
  <si>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</si>
  <si>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</si>
  <si>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</si>
  <si>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</si>
  <si>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</si>
  <si>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</si>
  <si>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</si>
  <si>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</si>
  <si>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</si>
  <si>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</si>
  <si>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</si>
  <si>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</si>
  <si>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</si>
  <si>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</si>
  <si>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</si>
  <si>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</si>
  <si>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</si>
  <si>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</si>
  <si>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</si>
  <si>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</si>
  <si>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</si>
  <si>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</si>
  <si>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</si>
  <si>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</si>
  <si>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</si>
  <si>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</si>
  <si>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</si>
  <si>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</si>
  <si>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</si>
  <si>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</si>
  <si>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</si>
  <si>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</si>
  <si>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</si>
  <si>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</si>
  <si>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</si>
  <si>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</si>
  <si>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</si>
  <si>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</si>
  <si>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</si>
  <si>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</si>
  <si>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</si>
  <si>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</si>
  <si>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</si>
  <si>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</si>
  <si>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</si>
  <si>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</si>
  <si>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</si>
  <si>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</si>
  <si>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</si>
  <si>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</si>
  <si>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</si>
  <si>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</si>
  <si>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</si>
  <si>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</si>
  <si>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</si>
  <si>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</si>
  <si>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</si>
  <si>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</si>
  <si>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</si>
  <si>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</si>
  <si>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</si>
  <si>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</si>
  <si>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</si>
  <si>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</si>
  <si>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</si>
  <si>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</si>
  <si>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</si>
  <si>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</si>
  <si>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</si>
  <si>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</si>
  <si>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</si>
  <si>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</si>
  <si>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</si>
  <si>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</si>
  <si>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</si>
  <si>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</si>
  <si>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</si>
  <si>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</si>
  <si>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</si>
  <si>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</si>
  <si>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</si>
  <si>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</si>
  <si>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</si>
  <si>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</si>
  <si>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</si>
  <si>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</si>
  <si>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</si>
  <si>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</si>
  <si>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</si>
  <si>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</si>
  <si>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</si>
  <si>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</si>
  <si>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</si>
  <si>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</si>
  <si>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</si>
  <si>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</si>
  <si>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</si>
  <si>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</si>
  <si>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</si>
  <si>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</si>
  <si>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</si>
  <si>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</si>
  <si>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</si>
  <si>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</si>
  <si>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</si>
  <si>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</si>
  <si>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</si>
  <si>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</si>
  <si>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</si>
  <si>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</si>
  <si>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</si>
  <si>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</si>
  <si>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</si>
  <si>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</si>
  <si>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</si>
  <si>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</si>
  <si>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</si>
  <si>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</si>
  <si>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</si>
  <si>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</si>
  <si>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</si>
  <si>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</si>
  <si>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</si>
  <si>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</si>
  <si>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</si>
  <si>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</si>
  <si>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</si>
  <si>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</si>
  <si>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</si>
  <si>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</si>
  <si>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</si>
  <si>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</si>
  <si>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</si>
  <si>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</si>
  <si>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</si>
  <si>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</si>
  <si>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</si>
  <si>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</si>
  <si>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</si>
  <si>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</si>
  <si>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</si>
  <si>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</si>
  <si>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</si>
  <si>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</si>
  <si>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</si>
  <si>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</si>
  <si>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</si>
  <si>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</si>
  <si>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</si>
  <si>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</si>
  <si>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</si>
  <si>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</si>
  <si>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</si>
  <si>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</si>
  <si>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</si>
  <si>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</si>
  <si>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</si>
  <si>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</si>
  <si>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</si>
  <si>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</si>
  <si>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</si>
  <si>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</si>
  <si>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</si>
  <si>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</si>
  <si>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</si>
  <si>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</si>
  <si>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</si>
  <si>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</si>
  <si>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</si>
  <si>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</si>
  <si>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</si>
  <si>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</si>
  <si>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</si>
  <si>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</si>
  <si>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</si>
  <si>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</si>
  <si>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</si>
  <si>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</si>
  <si>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</si>
  <si>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</si>
  <si>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</si>
  <si>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</si>
  <si>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</si>
  <si>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</si>
  <si>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</si>
  <si>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</si>
  <si>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</si>
  <si>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</si>
  <si>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</si>
  <si>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</si>
  <si>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</si>
  <si>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</si>
  <si>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</si>
  <si>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</si>
  <si>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</si>
  <si>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</si>
  <si>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</si>
  <si>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</si>
  <si>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</si>
  <si>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</si>
  <si>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</si>
  <si>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</si>
  <si>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</si>
  <si>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</si>
  <si>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</si>
  <si>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</si>
  <si>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</si>
  <si>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</si>
  <si>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</si>
  <si>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</si>
  <si>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</si>
  <si>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</si>
  <si>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</si>
  <si>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</si>
  <si>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</si>
  <si>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</si>
  <si>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</si>
  <si>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</si>
  <si>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</si>
  <si>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</si>
  <si>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</si>
  <si>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</si>
  <si>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</si>
  <si>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</si>
  <si>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</si>
  <si>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</si>
  <si>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</si>
  <si>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</si>
  <si>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</si>
  <si>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</si>
  <si>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</si>
  <si>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</si>
  <si>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</si>
  <si>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</si>
  <si>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</si>
  <si>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</si>
  <si>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</si>
  <si>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</si>
  <si>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</si>
  <si>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</si>
  <si>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</si>
  <si>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</si>
  <si>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</si>
  <si>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</si>
  <si>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</si>
  <si>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</si>
  <si>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</si>
  <si>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</si>
  <si>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</si>
  <si>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</si>
  <si>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</si>
  <si>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</si>
  <si>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</si>
  <si>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</si>
  <si>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</si>
  <si>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</si>
  <si>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</si>
  <si>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</si>
  <si>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</si>
  <si>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</si>
  <si>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</si>
  <si>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</si>
  <si>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</si>
  <si>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</si>
  <si>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</si>
  <si>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</si>
  <si>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</si>
  <si>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</si>
  <si>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</si>
  <si>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</si>
  <si>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</si>
  <si>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</si>
  <si>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</si>
  <si>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</si>
  <si>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</si>
  <si>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</si>
  <si>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</si>
  <si>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</si>
  <si>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</si>
  <si>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</si>
  <si>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</si>
  <si>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</si>
  <si>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</si>
  <si>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</si>
  <si>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</si>
  <si>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</si>
  <si>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</si>
  <si>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</si>
  <si>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</si>
  <si>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</si>
  <si>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</si>
  <si>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</si>
  <si>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</si>
  <si>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</si>
  <si>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</si>
  <si>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</si>
  <si>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</si>
  <si>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</si>
  <si>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</si>
  <si>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</si>
  <si>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</si>
  <si>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</si>
  <si>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</si>
  <si>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</si>
  <si>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</si>
  <si>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</si>
  <si>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</si>
  <si>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</si>
  <si>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</si>
  <si>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</si>
  <si>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</si>
  <si>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</si>
  <si>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</si>
  <si>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</si>
  <si>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</si>
  <si>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</si>
  <si>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</si>
  <si>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</si>
  <si>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</si>
  <si>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</si>
  <si>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</si>
  <si>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</si>
  <si>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</si>
  <si>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</si>
  <si>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</si>
  <si>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</si>
  <si>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</si>
  <si>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</si>
  <si>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</si>
  <si>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</si>
  <si>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</si>
  <si>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</si>
  <si>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</si>
  <si>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</si>
  <si>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</si>
  <si>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</si>
  <si>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</si>
  <si>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</si>
  <si>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</si>
  <si>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</si>
  <si>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</si>
  <si>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</si>
  <si>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</si>
  <si>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</si>
  <si>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</si>
  <si>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</si>
  <si>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</si>
  <si>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</si>
  <si>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</si>
  <si>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</si>
  <si>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</si>
  <si>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</si>
  <si>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</si>
  <si>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</si>
  <si>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</si>
  <si>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</si>
  <si>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</si>
  <si>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</si>
  <si>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</si>
  <si>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</si>
  <si>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</si>
  <si>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</si>
  <si>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</si>
  <si>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</si>
  <si>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</si>
  <si>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</si>
  <si>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</si>
  <si>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</si>
  <si>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</si>
  <si>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</si>
  <si>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</si>
  <si>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</si>
  <si>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</si>
  <si>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</si>
  <si>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</si>
  <si>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</si>
  <si>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</si>
  <si>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</si>
  <si>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</si>
  <si>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</si>
  <si>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</si>
  <si>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</si>
  <si>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</si>
  <si>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</si>
  <si>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</si>
  <si>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</si>
  <si>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</si>
  <si>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</si>
  <si>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</si>
  <si>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</si>
  <si>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</si>
  <si>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</si>
  <si>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</si>
  <si>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</si>
  <si>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</si>
  <si>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</si>
  <si>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</si>
  <si>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</si>
  <si>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</si>
  <si>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</si>
  <si>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</si>
  <si>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</si>
  <si>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</si>
  <si>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</si>
  <si>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</si>
  <si>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</si>
  <si>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</si>
  <si>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</si>
  <si>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</si>
  <si>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</si>
  <si>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</si>
  <si>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</si>
  <si>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</si>
  <si>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</si>
  <si>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</si>
  <si>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</si>
  <si>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</si>
  <si>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</si>
  <si>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</si>
  <si>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</si>
  <si>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</si>
  <si>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</si>
  <si>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</si>
  <si>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</si>
  <si>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</si>
  <si>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</si>
  <si>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</si>
  <si>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</si>
  <si>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</si>
  <si>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</si>
  <si>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</si>
  <si>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</si>
  <si>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</si>
  <si>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</si>
  <si>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</si>
  <si>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</si>
  <si>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</si>
  <si>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</si>
  <si>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</si>
  <si>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</si>
  <si>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</si>
  <si>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</si>
  <si>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</si>
  <si>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</si>
  <si>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</si>
  <si>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</si>
  <si>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</si>
  <si>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</si>
  <si>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</si>
  <si>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</si>
  <si>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</si>
  <si>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</si>
  <si>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</si>
  <si>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</si>
  <si>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</si>
  <si>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</si>
  <si>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</si>
  <si>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</si>
  <si>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</si>
  <si>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</si>
  <si>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</si>
  <si>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</si>
  <si>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</si>
  <si>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</si>
  <si>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</si>
  <si>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</si>
  <si>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</si>
  <si>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</si>
  <si>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</si>
  <si>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</si>
  <si>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</si>
  <si>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</si>
  <si>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</si>
  <si>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</si>
  <si>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</si>
  <si>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</si>
  <si>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</si>
  <si>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</si>
  <si>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</si>
  <si>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</si>
  <si>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</si>
  <si>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</si>
  <si>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</si>
  <si>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</si>
  <si>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</si>
  <si>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</si>
  <si>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</si>
  <si>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</si>
  <si>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</si>
  <si>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</si>
  <si>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</si>
  <si>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</si>
  <si>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</si>
  <si>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</si>
  <si>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</si>
  <si>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</si>
  <si>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</si>
  <si>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</si>
  <si>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</si>
  <si>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</si>
  <si>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</si>
  <si>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</si>
  <si>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</si>
  <si>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</si>
  <si>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</si>
  <si>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</si>
  <si>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</si>
  <si>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</si>
  <si>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</si>
  <si>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</si>
  <si>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</si>
  <si>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</si>
  <si>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</si>
  <si>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</si>
  <si>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</si>
  <si>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</si>
  <si>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</si>
  <si>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</si>
  <si>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</si>
  <si>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</si>
  <si>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</si>
  <si>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</si>
  <si>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</si>
  <si>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</si>
  <si>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</si>
  <si>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</si>
  <si>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</si>
  <si>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</si>
  <si>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</si>
  <si>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</si>
  <si>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</si>
  <si>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</si>
  <si>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</si>
  <si>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</si>
  <si>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</si>
  <si>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</si>
  <si>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</si>
  <si>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</si>
  <si>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</si>
  <si>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</si>
  <si>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</si>
  <si>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</si>
  <si>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</si>
  <si>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</si>
  <si>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</si>
  <si>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</si>
  <si>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</si>
  <si>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</si>
  <si>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</si>
  <si>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</si>
  <si>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</si>
  <si>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</si>
  <si>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</si>
  <si>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</si>
  <si>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</si>
  <si>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</si>
  <si>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</si>
  <si>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</si>
  <si>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</si>
  <si>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</si>
  <si>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</si>
  <si>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</si>
  <si>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</si>
  <si>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</si>
  <si>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</si>
  <si>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</si>
  <si>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</si>
  <si>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</si>
  <si>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</si>
  <si>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</si>
  <si>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</si>
  <si>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</si>
  <si>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</si>
  <si>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</si>
  <si>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</si>
  <si>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</si>
  <si>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</si>
  <si>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</si>
  <si>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</si>
  <si>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</si>
  <si>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</si>
  <si>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</si>
  <si>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</si>
  <si>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</si>
  <si>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</si>
  <si>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</si>
  <si>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</si>
  <si>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</si>
  <si>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</si>
  <si>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</si>
  <si>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</si>
  <si>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</si>
  <si>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</si>
  <si>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</si>
  <si>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</si>
  <si>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</si>
  <si>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</si>
  <si>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</si>
  <si>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</si>
  <si>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</si>
  <si>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</si>
  <si>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</si>
  <si>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</si>
  <si>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</si>
  <si>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</si>
  <si>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</si>
  <si>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</si>
  <si>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</si>
  <si>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</si>
  <si>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</si>
  <si>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</si>
  <si>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</si>
  <si>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</si>
  <si>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</si>
  <si>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</si>
  <si>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</si>
  <si>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</si>
  <si>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</si>
  <si>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</si>
  <si>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</si>
  <si>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</si>
  <si>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</si>
  <si>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</si>
  <si>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</si>
  <si>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</si>
  <si>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</si>
  <si>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</si>
  <si>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</si>
  <si>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</si>
  <si>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</si>
  <si>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</si>
  <si>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</si>
  <si>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</si>
  <si>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</si>
  <si>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</si>
  <si>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</si>
  <si>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</si>
  <si>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</si>
  <si>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</si>
  <si>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</si>
  <si>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</si>
  <si>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</si>
  <si>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</si>
  <si>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</si>
  <si>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</si>
  <si>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</si>
  <si>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</si>
  <si>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</si>
  <si>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</si>
  <si>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</si>
  <si>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</si>
  <si>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</si>
  <si>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</si>
  <si>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</si>
  <si>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</si>
  <si>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</si>
  <si>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</si>
  <si>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</si>
  <si>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</si>
  <si>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</si>
  <si>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</si>
  <si>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</si>
  <si>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</si>
  <si>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</si>
  <si>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</si>
  <si>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</si>
  <si>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</si>
  <si>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</si>
  <si>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</si>
  <si>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</si>
  <si>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</si>
  <si>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</si>
  <si>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</si>
  <si>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</si>
  <si>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</si>
  <si>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</si>
  <si>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</si>
  <si>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</si>
  <si>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</si>
  <si>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</si>
  <si>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</si>
  <si>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</si>
  <si>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</si>
  <si>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</si>
  <si>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</si>
  <si>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</si>
  <si>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</si>
  <si>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</si>
  <si>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</si>
  <si>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</si>
  <si>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</si>
  <si>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</si>
  <si>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</si>
  <si>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</si>
  <si>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</si>
  <si>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</si>
  <si>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</si>
  <si>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</si>
  <si>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</si>
  <si>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</si>
  <si>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</si>
  <si>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</si>
  <si>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</si>
  <si>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</si>
  <si>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</si>
  <si>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</si>
  <si>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</si>
  <si>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</si>
  <si>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</si>
  <si>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</si>
  <si>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</si>
  <si>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</si>
  <si>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</si>
  <si>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</si>
  <si>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</si>
  <si>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</si>
  <si>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</si>
  <si>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</si>
  <si>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</si>
  <si>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</si>
  <si>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</si>
  <si>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</si>
  <si>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</si>
  <si>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</si>
  <si>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</si>
  <si>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</si>
  <si>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</si>
  <si>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</si>
  <si>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</si>
  <si>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</si>
  <si>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</si>
  <si>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</si>
  <si>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</si>
  <si>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</si>
  <si>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</si>
  <si>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</si>
  <si>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</si>
  <si>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</si>
  <si>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</si>
  <si>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</si>
  <si>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</si>
  <si>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</si>
  <si>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</si>
  <si>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</si>
  <si>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</si>
  <si>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</si>
  <si>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</si>
  <si>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</si>
  <si>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</si>
  <si>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</si>
  <si>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</si>
  <si>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</si>
  <si>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</si>
  <si>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</si>
  <si>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</si>
  <si>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</si>
  <si>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</si>
  <si>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</si>
  <si>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</si>
  <si>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</si>
  <si>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</si>
  <si>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</si>
  <si>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</si>
  <si>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</si>
  <si>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</si>
  <si>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</si>
  <si>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</si>
  <si>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</si>
  <si>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</si>
  <si>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</si>
  <si>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</si>
  <si>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</si>
  <si>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</si>
  <si>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</si>
  <si>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</si>
  <si>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</si>
  <si>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</si>
  <si>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</si>
  <si>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</si>
  <si>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</si>
  <si>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</si>
  <si>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</si>
  <si>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</si>
  <si>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</si>
  <si>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</si>
  <si>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</si>
  <si>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</si>
  <si>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</si>
  <si>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</si>
  <si>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</si>
  <si>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</si>
  <si>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</si>
  <si>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</si>
  <si>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</si>
  <si>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</si>
  <si>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</si>
  <si>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</si>
  <si>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</si>
  <si>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</si>
  <si>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</si>
  <si>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</si>
  <si>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</si>
  <si>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</si>
  <si>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</si>
  <si>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</si>
  <si>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</si>
  <si>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</si>
  <si>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</si>
  <si>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</si>
  <si>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</si>
  <si>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</si>
  <si>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</si>
  <si>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</si>
  <si>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</si>
  <si>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</si>
  <si>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</si>
  <si>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</si>
  <si>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</si>
  <si>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</si>
  <si>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</si>
  <si>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</si>
  <si>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</si>
  <si>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</si>
  <si>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</si>
  <si>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</si>
  <si>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</si>
  <si>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</si>
  <si>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</si>
  <si>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</si>
  <si>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</si>
  <si>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</si>
  <si>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</si>
  <si>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</si>
  <si>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</si>
  <si>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</si>
  <si>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</si>
  <si>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</si>
  <si>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</si>
  <si>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</si>
  <si>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</si>
  <si>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</si>
  <si>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</si>
  <si>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</si>
  <si>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</si>
  <si>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</si>
  <si>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</si>
  <si>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</si>
  <si>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</si>
  <si>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</si>
  <si>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</si>
  <si>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</si>
  <si>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</si>
  <si>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</si>
  <si>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</si>
  <si>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</si>
  <si>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</si>
  <si>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</si>
  <si>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</si>
  <si>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</si>
  <si>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</si>
  <si>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</si>
  <si>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</si>
  <si>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</si>
  <si>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</si>
  <si>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</si>
  <si>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</si>
  <si>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</si>
  <si>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</si>
  <si>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</si>
  <si>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</si>
  <si>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</si>
  <si>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</si>
  <si>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</si>
  <si>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</si>
  <si>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</si>
  <si>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</si>
  <si>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</si>
  <si>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</si>
  <si>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</si>
  <si>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</si>
  <si>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</si>
  <si>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</si>
  <si>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</si>
  <si>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</si>
  <si>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</si>
  <si>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</si>
  <si>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</si>
  <si>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</si>
  <si>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</si>
  <si>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</si>
  <si>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</si>
  <si>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</si>
  <si>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</si>
  <si>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</si>
  <si>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</si>
  <si>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</si>
  <si>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</si>
  <si>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</si>
  <si>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</si>
  <si>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</si>
  <si>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</si>
  <si>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</si>
  <si>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</si>
  <si>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</si>
  <si>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</si>
  <si>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</si>
  <si>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</si>
  <si>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</si>
  <si>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</si>
  <si>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</si>
  <si>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</si>
  <si>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</si>
  <si>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</si>
  <si>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</si>
  <si>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</si>
  <si>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</si>
  <si>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</si>
  <si>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</si>
  <si>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</si>
  <si>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</si>
  <si>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</si>
  <si>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</si>
  <si>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</si>
  <si>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</si>
  <si>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</si>
  <si>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</si>
  <si>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</si>
  <si>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</si>
  <si>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</si>
  <si>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</si>
  <si>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</si>
  <si>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</si>
  <si>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</si>
  <si>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</si>
  <si>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</si>
  <si>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</si>
  <si>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</si>
  <si>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</si>
  <si>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</si>
  <si>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</si>
  <si>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</si>
  <si>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</si>
  <si>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</si>
  <si>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</si>
  <si>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</si>
  <si>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</si>
  <si>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</si>
  <si>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</si>
  <si>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</si>
  <si>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</si>
  <si>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</si>
  <si>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</si>
  <si>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</si>
  <si>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</si>
  <si>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</si>
  <si>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</si>
  <si>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</si>
  <si>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</si>
  <si>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</si>
  <si>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</si>
  <si>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</si>
  <si>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</si>
  <si>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</si>
  <si>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</si>
  <si>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</si>
  <si>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</si>
  <si>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</si>
  <si>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</si>
  <si>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</si>
  <si>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</si>
  <si>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</si>
  <si>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</si>
  <si>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</si>
  <si>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</si>
  <si>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</si>
  <si>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</si>
  <si>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</si>
  <si>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</si>
  <si>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</si>
  <si>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</si>
  <si>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</si>
  <si>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</si>
  <si>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</si>
  <si>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</si>
  <si>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</si>
  <si>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</si>
  <si>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</si>
  <si>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</si>
  <si>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</si>
  <si>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</si>
  <si>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</si>
  <si>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</si>
  <si>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</si>
  <si>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</si>
  <si>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</si>
  <si>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</si>
  <si>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</si>
  <si>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</si>
  <si>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</si>
  <si>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</si>
  <si>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</si>
  <si>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</si>
  <si>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</si>
  <si>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</si>
  <si>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</si>
  <si>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</si>
  <si>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</si>
  <si>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</si>
  <si>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</si>
  <si>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</si>
  <si>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</si>
  <si>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</si>
  <si>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</si>
  <si>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</si>
  <si>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</si>
  <si>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</si>
  <si>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</si>
  <si>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</si>
  <si>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</si>
  <si>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</si>
  <si>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</si>
  <si>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</si>
  <si>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</si>
  <si>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</si>
  <si>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</si>
  <si>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</si>
  <si>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</si>
  <si>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</si>
  <si>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</si>
  <si>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</si>
  <si>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</si>
  <si>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</si>
  <si>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</si>
  <si>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</si>
  <si>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</si>
  <si>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</si>
  <si>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</si>
  <si>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</si>
  <si>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</si>
  <si>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</si>
  <si>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</si>
  <si>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</si>
  <si>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</si>
  <si>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</si>
  <si>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</si>
  <si>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</si>
  <si>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</si>
  <si>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</si>
  <si>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</si>
  <si>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</si>
  <si>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</si>
  <si>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</si>
  <si>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</si>
  <si>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</si>
  <si>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</si>
  <si>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</si>
  <si>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</si>
  <si>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</si>
  <si>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</si>
  <si>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</si>
  <si>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</si>
  <si>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</si>
  <si>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</si>
  <si>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</si>
  <si>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</si>
  <si>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</si>
  <si>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</si>
  <si>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</si>
  <si>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</si>
  <si>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</si>
  <si>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</si>
  <si>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</si>
  <si>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</si>
  <si>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</si>
  <si>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</si>
  <si>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</si>
  <si>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</si>
  <si>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</si>
  <si>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</si>
  <si>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</si>
  <si>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</si>
  <si>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</si>
  <si>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</si>
  <si>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</si>
  <si>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</si>
  <si>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</si>
  <si>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</si>
  <si>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</si>
  <si>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</si>
  <si>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</si>
  <si>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</si>
  <si>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</si>
  <si>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</si>
  <si>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</si>
  <si>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</si>
  <si>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</si>
  <si>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</si>
  <si>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</si>
  <si>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</si>
  <si>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</si>
  <si>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</si>
  <si>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</si>
  <si>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</si>
  <si>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</si>
  <si>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</si>
  <si>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</si>
  <si>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</si>
  <si>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</si>
  <si>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</si>
  <si>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</si>
  <si>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</si>
  <si>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</si>
  <si>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</si>
  <si>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</si>
  <si>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</si>
  <si>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</si>
  <si>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</si>
  <si>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</si>
  <si>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</si>
  <si>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</si>
  <si>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</si>
  <si>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</si>
  <si>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</si>
  <si>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</si>
  <si>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</si>
  <si>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</si>
  <si>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</si>
  <si>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</si>
  <si>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</si>
  <si>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</si>
  <si>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</si>
  <si>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</si>
  <si>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</si>
  <si>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</si>
  <si>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</si>
  <si>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</si>
  <si>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</si>
  <si>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</si>
  <si>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</si>
  <si>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</si>
  <si>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</si>
  <si>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</si>
  <si>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</si>
  <si>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</si>
  <si>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</si>
  <si>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</si>
  <si>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</si>
  <si>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</si>
  <si>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</si>
  <si>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</si>
  <si>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</si>
  <si>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</si>
  <si>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</si>
  <si>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</si>
  <si>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</si>
  <si>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</si>
  <si>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</si>
  <si>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</si>
  <si>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</si>
  <si>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</si>
  <si>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</si>
  <si>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</si>
  <si>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</si>
  <si>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</si>
  <si>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</si>
  <si>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</si>
  <si>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</si>
  <si>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</si>
  <si>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</si>
  <si>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</si>
  <si>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</si>
  <si>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</si>
  <si>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</si>
  <si>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</si>
  <si>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</si>
  <si>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</si>
  <si>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</si>
  <si>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</si>
  <si>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</si>
  <si>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</si>
  <si>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</si>
  <si>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</si>
  <si>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</si>
  <si>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</si>
  <si>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</si>
  <si>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</si>
  <si>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</si>
  <si>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</si>
  <si>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</si>
  <si>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</si>
  <si>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</si>
  <si>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</si>
  <si>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</si>
  <si>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</si>
  <si>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</si>
  <si>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</si>
  <si>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</si>
  <si>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</si>
  <si>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</si>
  <si>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</si>
  <si>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</si>
  <si>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</si>
  <si>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</si>
  <si>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</si>
  <si>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</si>
  <si>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</si>
  <si>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</si>
  <si>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</si>
  <si>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</si>
  <si>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</si>
  <si>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</si>
  <si>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</si>
  <si>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</si>
  <si>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</si>
  <si>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</si>
  <si>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</si>
  <si>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</si>
  <si>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</si>
  <si>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</si>
  <si>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</si>
  <si>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</si>
  <si>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</si>
  <si>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</si>
  <si>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</si>
  <si>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</si>
  <si>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</si>
  <si>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</si>
  <si>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</si>
  <si>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</si>
  <si>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</si>
  <si>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</si>
  <si>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</si>
  <si>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</si>
  <si>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</si>
  <si>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</si>
  <si>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</si>
  <si>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</si>
  <si>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</si>
  <si>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</si>
  <si>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</si>
  <si>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</si>
  <si>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</si>
  <si>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</si>
  <si>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</si>
  <si>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</si>
  <si>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</si>
  <si>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</si>
  <si>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</si>
  <si>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</si>
  <si>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</si>
  <si>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</si>
  <si>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</si>
  <si>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</si>
  <si>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</si>
  <si>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</si>
  <si>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</si>
  <si>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</si>
  <si>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</si>
  <si>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</si>
  <si>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</si>
  <si>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</si>
  <si>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</si>
  <si>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</si>
  <si>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</si>
  <si>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</si>
  <si>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</si>
  <si>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</si>
  <si>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</si>
  <si>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</si>
  <si>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</si>
  <si>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</si>
  <si>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</si>
  <si>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</si>
  <si>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</si>
  <si>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</si>
  <si>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</si>
  <si>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</si>
  <si>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</si>
  <si>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</si>
  <si>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</si>
  <si>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</si>
  <si>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</si>
  <si>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</si>
  <si>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</si>
  <si>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</si>
  <si>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</si>
  <si>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</si>
  <si>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</si>
  <si>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</si>
  <si>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</si>
  <si>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</si>
  <si>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</si>
  <si>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</si>
  <si>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</si>
  <si>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</si>
  <si>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</si>
  <si>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</si>
  <si>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</si>
  <si>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</si>
  <si>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</si>
  <si>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</si>
  <si>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</si>
  <si>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</si>
  <si>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</si>
  <si>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</si>
  <si>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</si>
  <si>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</si>
  <si>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</si>
  <si>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</si>
  <si>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</si>
  <si>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</si>
  <si>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</si>
  <si>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</si>
  <si>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</si>
  <si>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</si>
  <si>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</si>
  <si>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</si>
  <si>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</si>
  <si>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</si>
  <si>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</si>
  <si>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</si>
  <si>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</si>
  <si>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</si>
  <si>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</si>
  <si>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</si>
  <si>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</si>
  <si>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</si>
  <si>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</si>
  <si>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</si>
  <si>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</si>
  <si>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</si>
  <si>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</si>
  <si>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</si>
  <si>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</si>
  <si>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</si>
  <si>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</si>
  <si>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</si>
  <si>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</si>
  <si>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</si>
  <si>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</si>
  <si>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</si>
  <si>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</si>
  <si>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</si>
  <si>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</si>
  <si>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</si>
  <si>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</si>
  <si>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</si>
  <si>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</si>
  <si>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</si>
  <si>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</si>
  <si>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</si>
  <si>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</si>
  <si>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</si>
  <si>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</si>
  <si>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</si>
  <si>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</si>
  <si>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</si>
  <si>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</si>
  <si>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</si>
  <si>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</si>
  <si>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</si>
  <si>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</si>
  <si>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</si>
  <si>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</si>
  <si>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</si>
  <si>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</si>
  <si>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</si>
  <si>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</si>
  <si>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</si>
  <si>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</si>
  <si>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</si>
  <si>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</si>
  <si>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</si>
  <si>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</si>
  <si>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</si>
  <si>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</si>
  <si>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</si>
  <si>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</si>
  <si>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</si>
  <si>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</si>
  <si>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</si>
  <si>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</si>
  <si>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</si>
  <si>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</si>
  <si>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</si>
  <si>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</si>
  <si>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</si>
  <si>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</si>
  <si>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</si>
  <si>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</si>
  <si>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</si>
  <si>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</si>
  <si>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</si>
  <si>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</si>
  <si>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</si>
  <si>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</si>
  <si>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</si>
  <si>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</si>
  <si>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</si>
  <si>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</si>
  <si>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</si>
  <si>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</si>
  <si>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</si>
  <si>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</si>
  <si>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</si>
  <si>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</si>
  <si>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</si>
  <si>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</si>
  <si>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</si>
  <si>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</si>
  <si>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</si>
  <si>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</si>
  <si>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</si>
  <si>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</si>
  <si>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</si>
  <si>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</si>
  <si>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</si>
  <si>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</si>
  <si>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</si>
  <si>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</si>
  <si>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</si>
  <si>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</si>
  <si>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</si>
  <si>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</si>
  <si>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</si>
  <si>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</si>
  <si>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</si>
  <si>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</si>
  <si>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</si>
  <si>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</si>
  <si>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</si>
  <si>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</si>
  <si>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</si>
  <si>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</si>
  <si>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</si>
  <si>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</si>
  <si>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</si>
  <si>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</si>
  <si>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</si>
  <si>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</si>
  <si>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</si>
  <si>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</si>
  <si>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</si>
  <si>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</si>
  <si>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</si>
  <si>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</si>
  <si>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</si>
  <si>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</si>
  <si>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</si>
  <si>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</si>
  <si>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</si>
  <si>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</si>
  <si>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</si>
  <si>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</si>
  <si>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</si>
  <si>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</si>
  <si>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</si>
  <si>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</si>
  <si>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</si>
  <si>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</si>
  <si>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</si>
  <si>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</si>
  <si>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</si>
  <si>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</si>
  <si>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</si>
  <si>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</si>
  <si>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</si>
  <si>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</si>
  <si>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</si>
  <si>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</si>
  <si>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</si>
  <si>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</si>
  <si>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</si>
  <si>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</si>
  <si>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</si>
  <si>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</si>
  <si>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</si>
  <si>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</si>
  <si>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</si>
  <si>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</si>
  <si>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</si>
  <si>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</si>
  <si>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</si>
  <si>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</si>
  <si>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</si>
  <si>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</si>
  <si>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</si>
  <si>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</si>
  <si>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</si>
  <si>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</si>
  <si>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</si>
  <si>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</si>
  <si>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</si>
  <si>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</si>
  <si>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</si>
  <si>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</si>
  <si>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</si>
  <si>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</si>
  <si>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</si>
  <si>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</si>
  <si>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</si>
  <si>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</si>
  <si>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</si>
  <si>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</si>
  <si>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</si>
  <si>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</si>
  <si>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</si>
  <si>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</si>
  <si>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</si>
  <si>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</si>
  <si>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</si>
  <si>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</si>
  <si>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</si>
  <si>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</si>
  <si>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</si>
  <si>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</si>
  <si>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</si>
  <si>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</si>
  <si>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</si>
  <si>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</si>
  <si>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</si>
  <si>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</si>
  <si>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</si>
  <si>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</si>
  <si>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</si>
  <si>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</si>
  <si>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</si>
  <si>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</si>
  <si>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</si>
  <si>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</si>
  <si>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</si>
  <si>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</si>
  <si>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</si>
  <si>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</si>
  <si>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</si>
  <si>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</si>
  <si>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</si>
  <si>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</si>
  <si>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</si>
  <si>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</si>
  <si>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</si>
  <si>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</si>
  <si>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</si>
  <si>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</si>
  <si>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</si>
  <si>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</si>
  <si>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</si>
  <si>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</si>
  <si>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</si>
  <si>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</si>
  <si>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</si>
  <si>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</si>
  <si>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</si>
  <si>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</si>
  <si>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</si>
  <si>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</si>
  <si>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</si>
  <si>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</si>
  <si>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</si>
  <si>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</si>
  <si>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</si>
  <si>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</si>
  <si>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</si>
  <si>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</si>
  <si>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</si>
  <si>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</si>
  <si>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</si>
  <si>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</si>
  <si>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</si>
  <si>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</si>
  <si>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</si>
  <si>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</si>
  <si>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</si>
  <si>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</si>
  <si>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</si>
  <si>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</si>
  <si>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</si>
  <si>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</si>
  <si>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</si>
  <si>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</si>
  <si>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</si>
  <si>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</si>
  <si>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</si>
  <si>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</si>
  <si>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</si>
  <si>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</si>
  <si>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</si>
  <si>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</si>
  <si>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</si>
  <si>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</si>
  <si>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</si>
  <si>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</si>
  <si>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</si>
  <si>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</si>
  <si>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</si>
  <si>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</si>
  <si>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</si>
  <si>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</si>
  <si>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</si>
  <si>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</si>
  <si>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</si>
  <si>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</si>
  <si>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</si>
  <si>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</si>
  <si>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</si>
  <si>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</si>
  <si>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</si>
  <si>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</si>
  <si>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</si>
  <si>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</si>
  <si>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</si>
  <si>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</si>
  <si>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</si>
  <si>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</si>
  <si>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</si>
  <si>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</si>
  <si>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</si>
  <si>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</si>
  <si>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</si>
  <si>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</si>
  <si>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</si>
  <si>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</si>
  <si>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</si>
  <si>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</si>
  <si>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</si>
  <si>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</si>
  <si>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</si>
  <si>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</si>
  <si>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</si>
  <si>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</si>
  <si>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</si>
  <si>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</si>
  <si>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</si>
  <si>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</si>
  <si>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</si>
  <si>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</si>
  <si>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</si>
  <si>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</si>
  <si>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</si>
  <si>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</si>
  <si>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</si>
  <si>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</si>
  <si>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</si>
  <si>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</si>
  <si>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</si>
  <si>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</si>
  <si>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</si>
  <si>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</si>
  <si>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</si>
  <si>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</si>
  <si>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</si>
  <si>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</si>
  <si>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</si>
  <si>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</si>
  <si>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</si>
  <si>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</si>
  <si>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</si>
  <si>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</si>
  <si>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</si>
  <si>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</si>
  <si>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</si>
  <si>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</si>
  <si>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</si>
  <si>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</si>
  <si>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</si>
  <si>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</si>
  <si>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</si>
  <si>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</si>
  <si>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</si>
  <si>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</si>
  <si>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</si>
  <si>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</si>
  <si>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</si>
  <si>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</si>
  <si>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</si>
  <si>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</si>
  <si>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</si>
  <si>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</si>
  <si>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</si>
  <si>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</si>
  <si>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</si>
  <si>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</si>
  <si>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</si>
  <si>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</si>
  <si>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</si>
  <si>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</si>
  <si>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</si>
  <si>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</si>
  <si>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</si>
  <si>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</si>
  <si>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</si>
  <si>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</si>
  <si>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</si>
  <si>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</si>
  <si>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</si>
  <si>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</si>
  <si>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</si>
  <si>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</si>
  <si>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</si>
  <si>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</si>
  <si>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</si>
  <si>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</si>
  <si>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</si>
  <si>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</si>
  <si>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</si>
  <si>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</si>
  <si>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</si>
  <si>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</si>
  <si>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</si>
  <si>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</si>
  <si>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</si>
  <si>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</si>
  <si>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</si>
  <si>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</si>
  <si>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</si>
  <si>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</si>
  <si>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</si>
  <si>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</si>
  <si>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</si>
  <si>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</si>
  <si>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</si>
  <si>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</si>
  <si>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</si>
  <si>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</si>
  <si>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</si>
  <si>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</si>
  <si>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</si>
  <si>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</si>
  <si>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</si>
  <si>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</si>
  <si>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</si>
  <si>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</si>
  <si>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</si>
  <si>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</si>
  <si>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</si>
  <si>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</si>
  <si>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</si>
  <si>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</si>
  <si>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</si>
  <si>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</si>
  <si>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</si>
  <si>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</si>
  <si>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</si>
  <si>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</si>
  <si>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</si>
  <si>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</si>
  <si>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</si>
  <si>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</si>
  <si>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</si>
  <si>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</si>
  <si>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</si>
  <si>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</si>
  <si>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</si>
  <si>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</si>
  <si>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</si>
  <si>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</si>
  <si>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</si>
  <si>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</si>
  <si>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</si>
  <si>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</si>
  <si>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</si>
  <si>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</si>
  <si>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</si>
  <si>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</si>
  <si>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</si>
  <si>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</si>
  <si>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</si>
  <si>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</si>
  <si>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</si>
  <si>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</si>
  <si>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</si>
  <si>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</si>
  <si>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</si>
  <si>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</si>
  <si>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</si>
  <si>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</si>
  <si>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</si>
  <si>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</si>
  <si>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</si>
  <si>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</si>
  <si>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</si>
  <si>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</si>
  <si>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</si>
  <si>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</si>
  <si>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</si>
  <si>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</si>
  <si>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</si>
  <si>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</si>
  <si>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</si>
  <si>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</si>
  <si>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</si>
  <si>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</si>
  <si>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</si>
  <si>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</si>
  <si>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</si>
  <si>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</si>
  <si>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</si>
  <si>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</si>
  <si>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</si>
  <si>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</si>
  <si>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</si>
  <si>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</si>
  <si>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</si>
  <si>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</si>
  <si>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</si>
  <si>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</si>
  <si>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</si>
  <si>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</si>
  <si>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</si>
  <si>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</si>
  <si>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</si>
  <si>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</si>
  <si>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</si>
  <si>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</si>
  <si>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</si>
  <si>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</si>
  <si>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</si>
  <si>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</si>
  <si>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</si>
  <si>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</si>
  <si>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</si>
  <si>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</si>
  <si>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</si>
  <si>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</si>
  <si>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</si>
  <si>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</si>
  <si>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</si>
  <si>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</si>
  <si>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</si>
  <si>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</si>
  <si>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</si>
  <si>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</si>
  <si>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</si>
  <si>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</si>
  <si>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</si>
  <si>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</si>
  <si>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</si>
  <si>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</si>
  <si>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</si>
  <si>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</si>
  <si>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</si>
  <si>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</si>
  <si>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</si>
  <si>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</si>
  <si>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</si>
  <si>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</si>
  <si>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</si>
  <si>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</si>
  <si>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</si>
  <si>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</si>
  <si>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</si>
  <si>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</si>
  <si>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</si>
  <si>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</si>
  <si>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</si>
  <si>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</si>
  <si>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</si>
  <si>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</si>
  <si>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</si>
  <si>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</si>
  <si>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</si>
  <si>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</si>
  <si>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</si>
  <si>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</si>
  <si>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</si>
  <si>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</si>
  <si>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</si>
  <si>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</si>
  <si>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</si>
  <si>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</si>
  <si>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</si>
  <si>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</si>
  <si>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</si>
  <si>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</si>
  <si>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</si>
  <si>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</si>
  <si>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</si>
  <si>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</si>
  <si>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</si>
  <si>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</si>
  <si>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</si>
  <si>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</si>
  <si>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</si>
  <si>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</si>
  <si>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</si>
  <si>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</si>
  <si>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</si>
  <si>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</si>
  <si>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</si>
  <si>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</si>
  <si>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</si>
  <si>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</si>
  <si>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</si>
  <si>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</si>
  <si>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</si>
  <si>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</si>
  <si>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</si>
  <si>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</si>
  <si>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</si>
  <si>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</si>
  <si>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</si>
  <si>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</si>
  <si>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</si>
  <si>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</si>
  <si>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</si>
  <si>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</si>
  <si>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</si>
  <si>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</si>
  <si>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</si>
  <si>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</si>
  <si>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</si>
  <si>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</si>
  <si>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</si>
  <si>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</si>
  <si>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</si>
  <si>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</si>
  <si>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</si>
  <si>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</si>
  <si>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</si>
  <si>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</si>
  <si>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</si>
  <si>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</si>
  <si>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</si>
  <si>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</si>
  <si>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</si>
  <si>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</si>
  <si>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</si>
  <si>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</si>
  <si>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</si>
  <si>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</si>
  <si>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</si>
  <si>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</si>
  <si>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</si>
  <si>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</si>
  <si>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</si>
  <si>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</si>
  <si>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</si>
  <si>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</si>
  <si>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</si>
  <si>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</si>
  <si>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</si>
  <si>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</si>
  <si>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</si>
  <si>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</si>
  <si>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</si>
  <si>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</si>
  <si>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</si>
  <si>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</si>
  <si>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</si>
  <si>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</si>
  <si>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</si>
  <si>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</si>
  <si>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</si>
  <si>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</si>
  <si>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</si>
  <si>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</si>
  <si>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</si>
  <si>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</si>
  <si>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</si>
  <si>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</si>
  <si>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</si>
  <si>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</si>
  <si>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</si>
  <si>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</si>
  <si>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</si>
  <si>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</si>
  <si>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</si>
  <si>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</si>
  <si>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</si>
  <si>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</si>
  <si>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</si>
  <si>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</si>
  <si>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</si>
  <si>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</si>
  <si>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</si>
  <si>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</si>
  <si>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</si>
  <si>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</si>
  <si>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</si>
  <si>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</si>
  <si>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</si>
  <si>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</si>
  <si>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</si>
  <si>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</si>
  <si>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</si>
  <si>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</si>
  <si>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</si>
  <si>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</si>
  <si>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</si>
  <si>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</si>
  <si>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</si>
  <si>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</si>
  <si>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</si>
  <si>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</si>
  <si>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</si>
  <si>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</si>
  <si>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</si>
  <si>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</si>
  <si>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</si>
  <si>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</si>
  <si>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</si>
  <si>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</si>
  <si>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</si>
  <si>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</si>
  <si>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</si>
  <si>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</si>
  <si>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</si>
  <si>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</si>
  <si>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</si>
  <si>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</si>
  <si>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</si>
  <si>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</si>
  <si>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</si>
  <si>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</si>
  <si>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</si>
  <si>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</si>
  <si>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</si>
  <si>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</si>
  <si>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</si>
  <si>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</si>
  <si>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</si>
  <si>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</si>
  <si>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</si>
  <si>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</si>
  <si>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</si>
  <si>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</si>
  <si>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</si>
  <si>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</si>
  <si>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</si>
  <si>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</si>
  <si>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</si>
  <si>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</si>
  <si>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</si>
  <si>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</si>
  <si>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</si>
  <si>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</si>
  <si>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</si>
  <si>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</si>
  <si>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</si>
  <si>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</si>
  <si>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</si>
  <si>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</si>
  <si>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</si>
  <si>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</si>
  <si>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</si>
  <si>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</si>
  <si>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</si>
  <si>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</si>
  <si>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</si>
  <si>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</si>
  <si>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</si>
  <si>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</si>
  <si>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</si>
  <si>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</si>
  <si>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</si>
  <si>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</si>
  <si>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</si>
  <si>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</si>
  <si>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</si>
  <si>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</si>
  <si>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</si>
  <si>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</si>
  <si>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</si>
  <si>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</si>
  <si>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</si>
  <si>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</si>
  <si>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</si>
  <si>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</si>
  <si>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</si>
  <si>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</si>
  <si>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</si>
  <si>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</si>
  <si>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</si>
  <si>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</si>
  <si>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</si>
  <si>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</si>
  <si>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</si>
  <si>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</si>
  <si>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</si>
  <si>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</si>
  <si>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</si>
  <si>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</si>
  <si>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</si>
  <si>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</si>
  <si>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</si>
  <si>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</si>
  <si>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</si>
  <si>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</si>
  <si>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</si>
  <si>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</si>
  <si>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</si>
  <si>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</si>
  <si>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</si>
  <si>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</si>
  <si>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</si>
  <si>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</si>
  <si>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</si>
  <si>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</si>
  <si>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</si>
  <si>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</si>
  <si>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</si>
  <si>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</si>
  <si>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</si>
  <si>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</si>
  <si>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</si>
  <si>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</si>
  <si>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</si>
  <si>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</si>
  <si>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</si>
  <si>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</si>
  <si>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</si>
  <si>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</si>
  <si>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</si>
  <si>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</si>
  <si>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</si>
  <si>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</si>
  <si>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</si>
  <si>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</si>
  <si>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</si>
  <si>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</si>
  <si>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</si>
  <si>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</si>
  <si>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</si>
  <si>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</si>
  <si>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</si>
  <si>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</si>
  <si>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</si>
  <si>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</si>
  <si>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</si>
  <si>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</si>
  <si>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</si>
  <si>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</si>
  <si>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</si>
  <si>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</si>
  <si>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</si>
  <si>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</si>
  <si>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</si>
  <si>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</si>
  <si>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</si>
  <si>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</si>
  <si>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</si>
  <si>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</si>
  <si>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</si>
  <si>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</si>
  <si>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</si>
  <si>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</si>
  <si>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</si>
  <si>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</si>
  <si>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</si>
  <si>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</si>
  <si>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</si>
  <si>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</si>
  <si>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</si>
  <si>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</si>
  <si>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</si>
  <si>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</si>
  <si>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</si>
  <si>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</si>
  <si>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</si>
  <si>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</si>
  <si>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</si>
  <si>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</si>
  <si>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</si>
  <si>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</si>
  <si>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</si>
  <si>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</si>
  <si>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</si>
  <si>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</si>
  <si>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</si>
  <si>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</si>
  <si>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</si>
  <si>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</si>
  <si>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</si>
  <si>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</si>
  <si>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</si>
  <si>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</si>
  <si>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</si>
  <si>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</si>
  <si>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</si>
  <si>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</si>
  <si>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</si>
  <si>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</si>
  <si>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</si>
  <si>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</si>
  <si>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</si>
  <si>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</si>
  <si>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</si>
  <si>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</si>
  <si>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</si>
  <si>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</si>
  <si>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</si>
  <si>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</si>
  <si>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</si>
  <si>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</si>
  <si>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</si>
  <si>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</si>
  <si>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</si>
  <si>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</si>
  <si>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</si>
  <si>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</si>
  <si>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</si>
  <si>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</si>
  <si>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</si>
  <si>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</si>
  <si>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</si>
  <si>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</si>
  <si>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</si>
  <si>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</si>
  <si>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</si>
  <si>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</si>
  <si>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</si>
  <si>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</si>
  <si>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</si>
  <si>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</si>
  <si>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</si>
  <si>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</si>
  <si>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</si>
  <si>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</si>
  <si>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</si>
  <si>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</si>
  <si>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</si>
  <si>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</si>
  <si>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</si>
  <si>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</si>
  <si>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</si>
  <si>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</si>
  <si>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</si>
  <si>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</si>
  <si>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</si>
  <si>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</si>
  <si>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</si>
  <si>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</si>
  <si>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</si>
  <si>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</si>
  <si>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</si>
  <si>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</si>
  <si>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</si>
  <si>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</si>
  <si>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</si>
  <si>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</si>
  <si>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</si>
  <si>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</si>
  <si>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</si>
  <si>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</si>
  <si>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</si>
  <si>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</si>
  <si>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</si>
  <si>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</si>
  <si>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</si>
  <si>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</si>
  <si>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</si>
  <si>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</si>
  <si>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</si>
  <si>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</si>
  <si>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</si>
  <si>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</si>
  <si>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</si>
  <si>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</si>
  <si>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</si>
  <si>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</si>
  <si>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</si>
  <si>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</si>
  <si>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</si>
  <si>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</si>
  <si>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</si>
  <si>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</si>
  <si>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</si>
  <si>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</si>
  <si>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</si>
  <si>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</si>
  <si>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</si>
  <si>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</si>
  <si>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</si>
  <si>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</si>
  <si>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</si>
  <si>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</si>
  <si>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</si>
  <si>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</si>
  <si>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</si>
  <si>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</si>
  <si>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</si>
  <si>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</si>
  <si>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</si>
  <si>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</si>
  <si>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</si>
  <si>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</si>
  <si>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</si>
  <si>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</si>
  <si>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</si>
  <si>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</si>
  <si>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</si>
  <si>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</si>
  <si>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</si>
  <si>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</si>
  <si>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</si>
  <si>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</si>
  <si>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</si>
  <si>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</si>
  <si>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</si>
  <si>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</si>
  <si>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</si>
  <si>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</si>
  <si>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</si>
  <si>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</si>
  <si>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</si>
  <si>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</si>
  <si>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</si>
  <si>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</si>
  <si>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</si>
  <si>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</si>
  <si>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</si>
  <si>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</si>
  <si>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</si>
  <si>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</si>
  <si>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</si>
  <si>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</si>
  <si>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</si>
  <si>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</si>
  <si>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</si>
  <si>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</si>
  <si>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</si>
  <si>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</si>
  <si>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</si>
  <si>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</si>
  <si>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</si>
  <si>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</si>
  <si>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</si>
  <si>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</si>
  <si>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</si>
  <si>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</si>
  <si>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</si>
  <si>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</si>
  <si>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</si>
  <si>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</si>
  <si>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</si>
  <si>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</si>
  <si>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</si>
  <si>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</si>
  <si>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</si>
  <si>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</si>
  <si>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</si>
  <si>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</si>
  <si>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</si>
  <si>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</si>
  <si>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</si>
  <si>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</si>
  <si>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</si>
  <si>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</si>
  <si>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</si>
  <si>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</si>
  <si>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</si>
  <si>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</si>
  <si>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</si>
  <si>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</si>
  <si>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</si>
  <si>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</si>
  <si>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</si>
  <si>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</si>
  <si>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</si>
  <si>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</si>
  <si>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</si>
  <si>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</si>
  <si>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</si>
  <si>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</si>
  <si>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</si>
  <si>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</si>
  <si>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</si>
  <si>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</si>
  <si>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</si>
  <si>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</si>
  <si>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</si>
  <si>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</si>
  <si>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</si>
  <si>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</si>
  <si>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</si>
  <si>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</si>
  <si>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</si>
  <si>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</si>
  <si>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</si>
  <si>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</si>
  <si>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</si>
  <si>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</si>
  <si>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</si>
  <si>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</si>
  <si>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</si>
  <si>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</si>
  <si>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</si>
  <si>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</si>
  <si>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</si>
  <si>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</si>
  <si>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</si>
  <si>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</si>
  <si>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</si>
  <si>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</si>
  <si>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</si>
  <si>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</si>
  <si>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</si>
  <si>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</si>
  <si>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</si>
  <si>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</si>
  <si>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</si>
  <si>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</si>
  <si>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</si>
  <si>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</si>
  <si>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</si>
  <si>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</si>
  <si>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</si>
  <si>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</si>
  <si>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</si>
  <si>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</si>
  <si>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</si>
  <si>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</si>
  <si>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</si>
  <si>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</si>
  <si>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</si>
  <si>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</si>
  <si>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</si>
  <si>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</si>
  <si>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</si>
  <si>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</si>
  <si>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</si>
  <si>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</si>
  <si>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</si>
  <si>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</si>
  <si>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</si>
  <si>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</si>
  <si>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</si>
  <si>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</si>
  <si>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</si>
  <si>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</si>
  <si>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</si>
  <si>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</si>
  <si>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</si>
  <si>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</si>
  <si>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</si>
  <si>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</si>
  <si>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</si>
  <si>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</si>
  <si>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</si>
  <si>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</si>
  <si>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</si>
  <si>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</si>
  <si>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</si>
  <si>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</si>
  <si>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</si>
  <si>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</si>
  <si>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</si>
  <si>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</si>
  <si>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</si>
  <si>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</si>
  <si>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</si>
  <si>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</si>
  <si>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</si>
  <si>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</si>
  <si>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</si>
  <si>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</si>
  <si>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</si>
  <si>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</si>
  <si>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</si>
  <si>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</si>
  <si>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</si>
  <si>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</si>
  <si>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</si>
  <si>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</si>
  <si>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</si>
  <si>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</si>
  <si>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</si>
  <si>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</si>
  <si>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</si>
  <si>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</si>
  <si>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</si>
  <si>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</si>
  <si>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</si>
  <si>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</si>
  <si>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</si>
  <si>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</si>
  <si>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</si>
  <si>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</si>
  <si>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</si>
  <si>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</si>
  <si>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</si>
  <si>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</si>
  <si>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</si>
  <si>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</si>
  <si>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</si>
  <si>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</si>
  <si>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</si>
  <si>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</si>
  <si>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</si>
  <si>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</si>
  <si>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</si>
  <si>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</si>
  <si>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</si>
  <si>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</si>
  <si>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</si>
  <si>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</si>
  <si>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</si>
  <si>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</si>
  <si>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</si>
  <si>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</si>
  <si>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</si>
  <si>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</si>
  <si>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</si>
  <si>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</si>
  <si>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</si>
  <si>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</si>
  <si>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</si>
  <si>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</si>
  <si>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</si>
  <si>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</si>
  <si>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</si>
  <si>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</si>
  <si>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</si>
  <si>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</si>
  <si>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</si>
  <si>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</si>
  <si>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</si>
  <si>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</si>
  <si>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</si>
  <si>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</si>
  <si>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</si>
  <si>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</si>
  <si>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</si>
  <si>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</si>
  <si>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</si>
  <si>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</si>
  <si>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</si>
  <si>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</si>
  <si>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</si>
  <si>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</si>
  <si>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</si>
  <si>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</si>
  <si>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</si>
  <si>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</si>
  <si>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</si>
  <si>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</si>
  <si>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</si>
  <si>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</si>
  <si>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</si>
  <si>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</si>
  <si>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</si>
  <si>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</si>
  <si>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</si>
  <si>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</si>
  <si>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</si>
  <si>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</si>
  <si>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</si>
  <si>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</si>
  <si>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</si>
  <si>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</si>
  <si>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</si>
  <si>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</si>
  <si>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</si>
  <si>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</si>
  <si>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</si>
  <si>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</si>
  <si>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</si>
  <si>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</si>
  <si>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</si>
  <si>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</si>
  <si>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</si>
  <si>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</si>
  <si>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</si>
  <si>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</si>
  <si>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</si>
  <si>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</si>
  <si>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</si>
  <si>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</si>
  <si>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</si>
  <si>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</si>
  <si>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</si>
  <si>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</si>
  <si>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</si>
  <si>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</si>
  <si>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</si>
  <si>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</si>
  <si>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</si>
  <si>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</si>
  <si>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</si>
  <si>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</si>
  <si>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</si>
  <si>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</si>
  <si>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</si>
  <si>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</si>
  <si>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</si>
  <si>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</si>
  <si>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</si>
  <si>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</si>
  <si>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</si>
  <si>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</si>
  <si>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</si>
  <si>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</si>
  <si>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</si>
  <si>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</si>
  <si>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</si>
  <si>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</si>
  <si>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</si>
  <si>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</si>
  <si>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</si>
  <si>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</si>
  <si>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</si>
  <si>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</si>
  <si>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</si>
  <si>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</si>
  <si>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</si>
  <si>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</si>
  <si>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</si>
  <si>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</si>
  <si>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</si>
  <si>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</si>
  <si>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</si>
  <si>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</si>
  <si>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</si>
  <si>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</si>
  <si>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</si>
  <si>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</si>
  <si>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</si>
  <si>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</si>
  <si>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</si>
  <si>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</si>
  <si>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</si>
  <si>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</si>
  <si>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</si>
  <si>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</si>
  <si>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</si>
  <si>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</si>
  <si>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</si>
  <si>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</si>
  <si>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</si>
  <si>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</si>
  <si>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</si>
  <si>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</si>
  <si>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</si>
  <si>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</si>
  <si>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</si>
  <si>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</si>
  <si>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</si>
  <si>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</si>
  <si>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</si>
  <si>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</si>
  <si>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</si>
  <si>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</si>
  <si>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</si>
  <si>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</si>
  <si>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</si>
  <si>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</si>
  <si>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</si>
  <si>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</si>
  <si>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</si>
  <si>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</si>
  <si>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</si>
  <si>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</si>
  <si>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</si>
  <si>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</si>
  <si>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</si>
  <si>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</si>
  <si>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</si>
  <si>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</si>
  <si>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</si>
  <si>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</si>
  <si>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</si>
  <si>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</si>
  <si>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</si>
  <si>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</si>
  <si>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</si>
  <si>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</si>
  <si>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</si>
  <si>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</si>
  <si>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</si>
  <si>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</si>
  <si>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</si>
  <si>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</si>
  <si>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</si>
  <si>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</si>
  <si>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</si>
  <si>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</si>
  <si>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</si>
  <si>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</si>
  <si>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</si>
  <si>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</si>
  <si>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</si>
  <si>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</si>
  <si>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</si>
  <si>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</si>
  <si>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</si>
  <si>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</si>
  <si>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</si>
  <si>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</si>
  <si>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</si>
  <si>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</si>
  <si>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</si>
  <si>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</si>
  <si>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</si>
  <si>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</si>
  <si>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</si>
  <si>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</si>
  <si>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</si>
  <si>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</si>
  <si>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</si>
  <si>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</si>
  <si>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</si>
  <si>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</si>
  <si>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</si>
  <si>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</si>
  <si>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</si>
  <si>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</si>
  <si>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</si>
  <si>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</si>
  <si>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</si>
  <si>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</si>
  <si>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</si>
  <si>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</si>
  <si>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</si>
  <si>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</si>
  <si>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</si>
  <si>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</si>
  <si>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</si>
  <si>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</si>
  <si>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</si>
  <si>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</si>
  <si>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</si>
  <si>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</si>
  <si>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</si>
  <si>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</si>
  <si>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</si>
  <si>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</si>
  <si>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</si>
  <si>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</si>
  <si>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</si>
  <si>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</si>
  <si>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</si>
  <si>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</si>
  <si>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</si>
  <si>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</si>
  <si>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</si>
  <si>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</si>
  <si>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</si>
  <si>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</si>
  <si>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</si>
  <si>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</si>
  <si>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</si>
  <si>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</si>
  <si>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</si>
  <si>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</si>
  <si>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</si>
  <si>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</si>
  <si>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</si>
  <si>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</si>
  <si>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</si>
  <si>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</si>
  <si>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</si>
  <si>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</si>
  <si>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</si>
  <si>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</si>
  <si>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</si>
  <si>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</si>
  <si>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</si>
  <si>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</si>
  <si>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</si>
  <si>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</si>
  <si>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</si>
  <si>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</si>
  <si>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</si>
  <si>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</si>
  <si>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</si>
  <si>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</si>
  <si>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</si>
  <si>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</si>
  <si>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</si>
  <si>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</si>
  <si>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</si>
  <si>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</si>
  <si>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</si>
  <si>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</si>
  <si>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</si>
  <si>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</si>
  <si>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</si>
  <si>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</si>
  <si>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</si>
  <si>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</si>
  <si>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</si>
  <si>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</si>
  <si>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</si>
  <si>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</si>
  <si>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</si>
  <si>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</si>
  <si>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</si>
  <si>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</si>
  <si>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</si>
  <si>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</si>
  <si>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</si>
  <si>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</si>
  <si>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</si>
  <si>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</si>
  <si>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</si>
  <si>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</si>
  <si>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</si>
  <si>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</si>
  <si>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</si>
  <si>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</si>
  <si>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</si>
  <si>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</si>
  <si>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</si>
  <si>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</si>
  <si>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</si>
  <si>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</si>
  <si>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</si>
  <si>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</si>
  <si>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</si>
  <si>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</si>
  <si>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</si>
  <si>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</si>
  <si>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</si>
  <si>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</si>
  <si>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</si>
  <si>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</si>
  <si>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</si>
  <si>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</si>
  <si>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</si>
  <si>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</si>
  <si>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</si>
  <si>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</si>
  <si>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</si>
  <si>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</si>
  <si>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</si>
  <si>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</si>
  <si>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</si>
  <si>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</si>
  <si>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</si>
  <si>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</si>
  <si>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</si>
  <si>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</si>
  <si>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</si>
  <si>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</si>
  <si>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</si>
  <si>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</si>
  <si>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</si>
  <si>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</si>
  <si>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</si>
  <si>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</si>
  <si>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</si>
  <si>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</si>
  <si>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</si>
  <si>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</si>
  <si>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</si>
  <si>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</si>
  <si>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</si>
  <si>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</si>
  <si>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</si>
  <si>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</si>
  <si>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</si>
  <si>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</si>
  <si>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</si>
  <si>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</si>
  <si>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</si>
  <si>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</si>
  <si>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</si>
  <si>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</si>
  <si>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</si>
  <si>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</si>
  <si>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</si>
  <si>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</si>
  <si>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</si>
  <si>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</si>
  <si>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</si>
  <si>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</si>
  <si>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</si>
  <si>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</si>
  <si>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</si>
  <si>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</si>
  <si>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</si>
  <si>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</si>
  <si>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</si>
  <si>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</si>
  <si>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</si>
  <si>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</si>
  <si>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</si>
  <si>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</si>
  <si>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</si>
  <si>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</si>
  <si>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</si>
  <si>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</si>
  <si>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</si>
  <si>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</si>
  <si>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</si>
  <si>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</si>
  <si>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</si>
  <si>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</si>
  <si>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</si>
  <si>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</si>
  <si>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</si>
  <si>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</si>
  <si>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</si>
  <si>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</si>
  <si>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</si>
  <si>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</si>
  <si>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</si>
  <si>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</si>
  <si>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</si>
  <si>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</si>
  <si>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</si>
  <si>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</si>
  <si>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</si>
  <si>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</si>
  <si>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</si>
  <si>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</si>
  <si>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</si>
  <si>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</si>
  <si>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</si>
  <si>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</si>
  <si>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</si>
  <si>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</si>
  <si>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</si>
  <si>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</si>
  <si>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</si>
  <si>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</si>
  <si>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</si>
  <si>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</si>
  <si>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</si>
  <si>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</si>
  <si>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</si>
  <si>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</si>
  <si>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</si>
  <si>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</si>
  <si>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</si>
  <si>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</si>
  <si>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</si>
  <si>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</si>
  <si>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</si>
  <si>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</si>
  <si>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</si>
  <si>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</si>
  <si>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</si>
  <si>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</si>
  <si>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</si>
  <si>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</si>
  <si>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</si>
  <si>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</si>
  <si>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</si>
  <si>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</si>
  <si>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</si>
  <si>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</si>
  <si>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</si>
  <si>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</si>
  <si>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</si>
  <si>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</si>
  <si>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</si>
  <si>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</si>
  <si>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</si>
  <si>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</si>
  <si>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</si>
  <si>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</si>
  <si>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</si>
  <si>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</si>
  <si>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</si>
  <si>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</si>
  <si>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</si>
  <si>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</si>
  <si>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</si>
  <si>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</si>
  <si>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</si>
  <si>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</si>
  <si>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</si>
  <si>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</si>
  <si>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</si>
  <si>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</si>
  <si>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</si>
  <si>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</si>
  <si>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</si>
  <si>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</si>
  <si>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</si>
  <si>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</si>
  <si>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</si>
  <si>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</si>
  <si>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</si>
  <si>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</si>
  <si>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</si>
  <si>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</si>
  <si>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</si>
  <si>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</si>
  <si>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</si>
  <si>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</si>
  <si>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</si>
  <si>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</si>
  <si>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</si>
  <si>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</si>
  <si>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</si>
  <si>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</si>
  <si>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</si>
  <si>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</si>
  <si>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</si>
  <si>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</si>
  <si>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</si>
  <si>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</si>
  <si>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</si>
  <si>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</si>
  <si>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</si>
  <si>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</si>
  <si>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</si>
  <si>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</si>
  <si>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</si>
  <si>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</si>
  <si>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</si>
  <si>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</si>
  <si>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</si>
  <si>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</si>
  <si>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</si>
  <si>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</si>
  <si>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</si>
  <si>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</si>
  <si>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</si>
  <si>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</si>
  <si>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</si>
  <si>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</si>
  <si>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</si>
  <si>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</si>
  <si>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</si>
  <si>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</si>
  <si>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</si>
  <si>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</si>
  <si>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</si>
  <si>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</si>
  <si>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</si>
  <si>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</si>
  <si>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</si>
  <si>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</si>
  <si>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</si>
  <si>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</si>
  <si>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</si>
  <si>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</si>
  <si>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</si>
  <si>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</si>
  <si>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</si>
  <si>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</si>
  <si>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</si>
  <si>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</si>
  <si>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</si>
  <si>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</si>
  <si>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</si>
  <si>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</si>
  <si>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</si>
  <si>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</si>
  <si>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</si>
  <si>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</si>
  <si>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</si>
  <si>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</si>
  <si>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</si>
  <si>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</si>
  <si>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</si>
  <si>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</si>
  <si>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</si>
  <si>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</si>
  <si>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</si>
  <si>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</si>
  <si>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</si>
  <si>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</si>
  <si>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</si>
  <si>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</si>
  <si>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</si>
  <si>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</si>
  <si>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</si>
  <si>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</si>
  <si>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</si>
  <si>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</si>
  <si>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</si>
  <si>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</si>
  <si>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</si>
  <si>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</si>
  <si>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</si>
  <si>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</si>
  <si>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</si>
  <si>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</si>
  <si>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</si>
  <si>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</si>
  <si>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</si>
  <si>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</si>
  <si>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</si>
  <si>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</si>
  <si>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</si>
  <si>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</si>
  <si>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</si>
  <si>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</si>
  <si>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</si>
  <si>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</si>
  <si>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</si>
  <si>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</si>
  <si>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</si>
  <si>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</si>
  <si>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</si>
  <si>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</si>
  <si>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</si>
  <si>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</si>
  <si>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</si>
  <si>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</si>
  <si>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</si>
  <si>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</si>
  <si>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</si>
  <si>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</si>
  <si>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</si>
  <si>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</si>
  <si>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</si>
  <si>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</si>
  <si>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</si>
  <si>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</si>
  <si>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</si>
  <si>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</si>
  <si>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</si>
  <si>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</si>
  <si>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</si>
  <si>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</si>
  <si>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</si>
  <si>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</si>
  <si>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</si>
  <si>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</si>
  <si>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</si>
  <si>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</si>
  <si>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</si>
  <si>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</si>
  <si>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</si>
  <si>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</si>
  <si>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</si>
  <si>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</si>
  <si>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</si>
  <si>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</si>
  <si>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</si>
  <si>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</si>
  <si>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</si>
  <si>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</si>
  <si>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</si>
  <si>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</si>
  <si>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</si>
  <si>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</si>
  <si>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</si>
  <si>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</si>
  <si>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</si>
  <si>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</si>
  <si>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</si>
  <si>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</si>
  <si>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</si>
  <si>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</si>
  <si>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</si>
  <si>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</si>
  <si>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</si>
  <si>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</si>
  <si>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</si>
  <si>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</si>
  <si>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</si>
  <si>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</si>
  <si>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</si>
  <si>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</si>
  <si>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</si>
  <si>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</si>
  <si>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</si>
  <si>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</si>
  <si>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</si>
  <si>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</si>
  <si>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</si>
  <si>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</si>
  <si>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</si>
  <si>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</si>
  <si>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</si>
  <si>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</si>
  <si>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</si>
  <si>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</si>
  <si>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</si>
  <si>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</si>
  <si>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</si>
  <si>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</si>
  <si>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</si>
  <si>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</si>
  <si>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</si>
  <si>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</si>
  <si>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</si>
  <si>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</si>
  <si>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</si>
  <si>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</si>
  <si>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</si>
  <si>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</si>
  <si>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</si>
  <si>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</si>
  <si>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</si>
  <si>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</si>
  <si>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</si>
  <si>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</si>
  <si>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</si>
  <si>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</si>
  <si>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</si>
  <si>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</si>
  <si>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</si>
  <si>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</si>
  <si>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</si>
  <si>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</si>
  <si>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</si>
  <si>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</si>
  <si>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</si>
  <si>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</si>
  <si>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</si>
  <si>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</si>
  <si>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</si>
  <si>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</si>
  <si>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</si>
  <si>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</si>
  <si>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</si>
  <si>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</si>
  <si>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</si>
  <si>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</si>
  <si>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</si>
  <si>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</si>
  <si>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</si>
  <si>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</si>
  <si>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</si>
  <si>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</si>
  <si>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</si>
  <si>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</si>
  <si>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</si>
  <si>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</si>
  <si>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</si>
  <si>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</si>
  <si>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</si>
  <si>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</si>
  <si>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</si>
  <si>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</si>
  <si>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</si>
  <si>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</si>
  <si>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</si>
  <si>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</si>
  <si>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</si>
  <si>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</si>
  <si>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</si>
  <si>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</si>
  <si>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</si>
  <si>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</si>
  <si>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</si>
  <si>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</si>
  <si>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</si>
  <si>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</si>
  <si>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</si>
  <si>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</si>
  <si>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</si>
  <si>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</si>
  <si>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</si>
  <si>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</si>
  <si>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</si>
  <si>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</si>
  <si>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</si>
  <si>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</si>
  <si>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</si>
  <si>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</si>
  <si>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</si>
  <si>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</si>
  <si>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</si>
  <si>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</si>
  <si>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</si>
  <si>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</si>
  <si>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</si>
  <si>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</si>
  <si>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</si>
  <si>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</si>
  <si>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</si>
  <si>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</si>
  <si>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</si>
  <si>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</si>
  <si>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</si>
  <si>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</si>
  <si>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</si>
  <si>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</si>
  <si>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</si>
  <si>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</si>
  <si>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</si>
  <si>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</si>
  <si>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</si>
  <si>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</si>
  <si>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</si>
  <si>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</si>
  <si>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</si>
  <si>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</si>
  <si>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</si>
  <si>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</si>
  <si>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</si>
  <si>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</si>
  <si>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</si>
  <si>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</si>
  <si>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</si>
  <si>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</si>
  <si>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</si>
  <si>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</si>
  <si>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</si>
  <si>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</si>
  <si>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</si>
  <si>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</si>
  <si>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</si>
  <si>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</si>
  <si>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</si>
  <si>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</si>
  <si>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</si>
  <si>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</si>
  <si>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</si>
  <si>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</si>
  <si>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</si>
  <si>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</si>
  <si>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</si>
  <si>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</si>
  <si>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</si>
  <si>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</si>
  <si>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</si>
  <si>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</si>
  <si>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</si>
  <si>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</si>
  <si>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</si>
  <si>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</si>
  <si>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</si>
  <si>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</si>
  <si>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</si>
  <si>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</si>
  <si>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</si>
  <si>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</si>
  <si>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</si>
  <si>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</si>
  <si>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</si>
  <si>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</si>
  <si>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</si>
  <si>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</si>
  <si>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</si>
  <si>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</si>
  <si>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</si>
  <si>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</si>
  <si>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</si>
  <si>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</si>
  <si>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</si>
  <si>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</si>
  <si>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</si>
  <si>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</si>
  <si>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</si>
  <si>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</si>
  <si>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</si>
  <si>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</si>
  <si>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</si>
  <si>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</si>
  <si>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</si>
  <si>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</si>
  <si>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</si>
  <si>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</si>
  <si>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</si>
  <si>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</si>
  <si>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</si>
  <si>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</si>
  <si>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</si>
  <si>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</si>
  <si>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</si>
  <si>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</si>
  <si>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</si>
  <si>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</si>
  <si>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</si>
  <si>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</si>
  <si>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</si>
  <si>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</si>
  <si>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</si>
  <si>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</si>
  <si>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</si>
  <si>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</si>
  <si>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</si>
  <si>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</si>
  <si>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</si>
  <si>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</si>
  <si>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</si>
  <si>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</si>
  <si>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</si>
  <si>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</si>
  <si>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</si>
  <si>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</si>
  <si>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</si>
  <si>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</si>
  <si>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</si>
  <si>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</si>
  <si>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</si>
  <si>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</si>
  <si>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</si>
  <si>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</si>
  <si>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</si>
  <si>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</si>
  <si>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</si>
  <si>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</si>
  <si>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</si>
  <si>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</si>
  <si>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</si>
  <si>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</si>
  <si>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</si>
  <si>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</si>
  <si>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</si>
  <si>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</si>
  <si>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</si>
  <si>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</si>
  <si>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</si>
  <si>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</si>
  <si>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</si>
  <si>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</si>
  <si>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</si>
  <si>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</si>
  <si>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</si>
  <si>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</si>
  <si>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</si>
  <si>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</si>
  <si>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</si>
  <si>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</si>
  <si>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</si>
  <si>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</si>
  <si>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</si>
  <si>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</si>
  <si>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</si>
  <si>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</si>
  <si>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</si>
  <si>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</si>
  <si>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</si>
  <si>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</si>
  <si>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</si>
  <si>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</si>
  <si>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</si>
  <si>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</si>
  <si>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</si>
  <si>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</si>
  <si>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</si>
  <si>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</si>
  <si>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</si>
  <si>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</si>
  <si>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</si>
  <si>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</si>
  <si>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</si>
  <si>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</si>
  <si>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</si>
  <si>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</si>
  <si>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</si>
  <si>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</si>
  <si>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</si>
  <si>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</si>
  <si>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</si>
  <si>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</si>
  <si>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</si>
  <si>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</si>
  <si>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</si>
  <si>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</si>
  <si>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</si>
  <si>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</si>
  <si>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</si>
  <si>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</si>
  <si>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</si>
  <si>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</si>
  <si>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</si>
  <si>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</si>
  <si>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</si>
  <si>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</si>
  <si>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</si>
  <si>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</si>
  <si>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</si>
  <si>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</si>
  <si>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</si>
  <si>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</si>
  <si>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</si>
  <si>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</si>
  <si>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</si>
  <si>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</si>
  <si>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</si>
  <si>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</si>
  <si>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</si>
  <si>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</si>
  <si>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</si>
  <si>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</si>
  <si>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</si>
  <si>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</si>
  <si>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</si>
  <si>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</si>
  <si>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</si>
  <si>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</si>
  <si>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</si>
  <si>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</si>
  <si>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</si>
  <si>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</si>
  <si>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</si>
  <si>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</si>
  <si>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</si>
  <si>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</si>
  <si>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</si>
  <si>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</si>
  <si>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</si>
  <si>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</si>
  <si>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</si>
  <si>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</si>
  <si>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</si>
  <si>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</si>
  <si>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</si>
  <si>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</si>
  <si>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</si>
  <si>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</si>
  <si>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</si>
  <si>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</si>
  <si>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</si>
  <si>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</si>
  <si>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</si>
  <si>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</si>
  <si>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</si>
  <si>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</si>
  <si>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</si>
  <si>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</si>
  <si>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</si>
  <si>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</si>
  <si>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</si>
  <si>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</si>
  <si>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</si>
  <si>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</si>
  <si>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</si>
  <si>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</si>
  <si>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</si>
  <si>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</si>
  <si>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</si>
  <si>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</si>
  <si>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</si>
  <si>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</si>
  <si>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</si>
  <si>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</si>
  <si>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</si>
  <si>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</si>
  <si>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</si>
  <si>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</si>
  <si>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</si>
  <si>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</si>
  <si>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</si>
  <si>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</si>
  <si>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</si>
  <si>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</si>
  <si>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</si>
  <si>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</si>
  <si>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</si>
  <si>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</si>
  <si>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</si>
  <si>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</si>
  <si>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</si>
  <si>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</si>
  <si>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</si>
  <si>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</si>
  <si>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</si>
  <si>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</si>
  <si>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</si>
  <si>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</si>
  <si>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</si>
  <si>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</si>
  <si>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</si>
  <si>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</si>
  <si>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</si>
  <si>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</si>
  <si>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</si>
  <si>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</si>
  <si>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</si>
  <si>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</si>
  <si>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</si>
  <si>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</si>
  <si>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</si>
  <si>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</si>
  <si>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</si>
  <si>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</si>
  <si>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</si>
  <si>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</si>
  <si>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</si>
  <si>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</si>
  <si>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</si>
  <si>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</si>
  <si>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</si>
  <si>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</si>
  <si>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</si>
  <si>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</si>
  <si>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</si>
  <si>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</si>
  <si>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</si>
  <si>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</si>
  <si>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</si>
  <si>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</si>
  <si>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</si>
  <si>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</si>
  <si>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</si>
  <si>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</si>
  <si>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</si>
  <si>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</si>
  <si>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</si>
  <si>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</si>
  <si>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</si>
  <si>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</si>
  <si>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</si>
  <si>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</si>
  <si>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</si>
  <si>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</si>
  <si>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</si>
  <si>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</si>
  <si>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</si>
  <si>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</si>
  <si>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</si>
  <si>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</si>
  <si>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</si>
  <si>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</si>
  <si>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</si>
  <si>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</si>
  <si>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</si>
  <si>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</si>
  <si>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</si>
  <si>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</si>
  <si>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</si>
  <si>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</si>
  <si>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</si>
  <si>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</si>
  <si>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</si>
  <si>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</si>
  <si>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</si>
  <si>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</si>
  <si>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</si>
  <si>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</si>
  <si>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</si>
  <si>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</si>
  <si>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</si>
  <si>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</si>
  <si>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</si>
  <si>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</si>
  <si>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</si>
  <si>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</si>
  <si>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</si>
  <si>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</si>
  <si>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</si>
  <si>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</si>
  <si>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</si>
  <si>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</si>
  <si>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</si>
  <si>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</si>
  <si>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</si>
  <si>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</si>
  <si>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</si>
  <si>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</si>
  <si>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</si>
  <si>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</si>
  <si>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</si>
  <si>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</si>
  <si>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</si>
  <si>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</si>
  <si>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</si>
  <si>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</si>
  <si>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</si>
  <si>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</si>
  <si>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</si>
  <si>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</si>
  <si>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</si>
  <si>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</si>
  <si>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</si>
  <si>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</si>
  <si>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</si>
  <si>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</si>
  <si>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</si>
  <si>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</si>
  <si>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</si>
  <si>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</si>
  <si>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</si>
  <si>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</si>
  <si>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</si>
  <si>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</si>
  <si>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</si>
  <si>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</si>
  <si>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</si>
  <si>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</si>
  <si>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</si>
  <si>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</si>
  <si>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</si>
  <si>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</si>
  <si>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</si>
  <si>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</si>
  <si>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</si>
  <si>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</si>
  <si>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</si>
  <si>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</si>
  <si>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</si>
  <si>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</si>
  <si>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</si>
  <si>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</si>
  <si>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</si>
  <si>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</si>
  <si>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</si>
  <si>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</si>
  <si>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</si>
  <si>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</si>
  <si>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</si>
  <si>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</si>
  <si>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</si>
  <si>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</si>
  <si>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</si>
  <si>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</si>
  <si>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</si>
  <si>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</si>
  <si>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</si>
  <si>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</si>
  <si>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</si>
  <si>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</si>
  <si>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</si>
  <si>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</si>
  <si>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</si>
  <si>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</si>
  <si>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</si>
  <si>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</si>
  <si>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</si>
  <si>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</si>
  <si>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</si>
  <si>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</si>
  <si>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</si>
  <si>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</si>
  <si>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</si>
  <si>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</si>
  <si>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</si>
  <si>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</si>
  <si>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</si>
  <si>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</si>
  <si>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</si>
  <si>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</si>
  <si>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</si>
  <si>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</si>
  <si>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</si>
  <si>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</si>
  <si>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</si>
  <si>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</si>
  <si>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</si>
  <si>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</si>
  <si>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</si>
  <si>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</si>
  <si>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</si>
  <si>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</si>
  <si>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</si>
  <si>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</si>
  <si>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</si>
  <si>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</si>
  <si>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</si>
  <si>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</si>
  <si>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</si>
  <si>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</si>
  <si>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</si>
  <si>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</si>
  <si>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</si>
  <si>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</si>
  <si>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</si>
  <si>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</si>
  <si>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</si>
  <si>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</si>
  <si>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</si>
  <si>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</si>
  <si>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</si>
  <si>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</si>
  <si>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</si>
  <si>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</si>
  <si>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</si>
  <si>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</si>
  <si>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</si>
  <si>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</si>
  <si>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</si>
  <si>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</si>
  <si>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</si>
  <si>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</si>
  <si>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</si>
  <si>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</si>
  <si>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</si>
  <si>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</si>
  <si>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</si>
  <si>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</si>
  <si>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</si>
  <si>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</si>
  <si>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</si>
  <si>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</si>
  <si>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</si>
  <si>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</si>
  <si>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</si>
  <si>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</si>
  <si>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</si>
  <si>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</si>
  <si>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</si>
  <si>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</si>
  <si>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</si>
  <si>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</si>
  <si>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</si>
  <si>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</si>
  <si>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</si>
  <si>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</si>
  <si>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</si>
  <si>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</si>
  <si>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</si>
  <si>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</si>
  <si>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</si>
  <si>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</si>
  <si>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</si>
  <si>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</si>
  <si>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</si>
  <si>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</si>
  <si>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</si>
  <si>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</si>
  <si>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</si>
  <si>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</si>
  <si>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</si>
  <si>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</si>
  <si>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</si>
  <si>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</si>
  <si>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</si>
  <si>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</si>
  <si>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</si>
  <si>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</si>
  <si>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</si>
  <si>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</si>
  <si>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</si>
  <si>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</si>
  <si>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</si>
  <si>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</si>
  <si>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</si>
  <si>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</si>
  <si>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</si>
  <si>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</si>
  <si>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</si>
  <si>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</si>
  <si>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</si>
  <si>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</si>
  <si>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</si>
  <si>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</si>
  <si>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</si>
  <si>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</si>
  <si>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</si>
  <si>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</si>
  <si>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</si>
  <si>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</si>
  <si>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</si>
  <si>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</si>
  <si>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</si>
  <si>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</si>
  <si>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</si>
  <si>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</si>
  <si>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</si>
  <si>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</si>
  <si>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</si>
  <si>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</si>
  <si>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</si>
  <si>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</si>
  <si>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</si>
  <si>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</si>
  <si>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</si>
  <si>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</si>
  <si>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</si>
  <si>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</si>
  <si>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</si>
  <si>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</si>
  <si>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</si>
  <si>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</si>
  <si>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</si>
  <si>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</si>
  <si>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</si>
  <si>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</si>
  <si>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</si>
  <si>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</si>
  <si>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</si>
  <si>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</si>
  <si>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</si>
  <si>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</si>
  <si>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</si>
  <si>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</si>
  <si>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</si>
  <si>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</si>
  <si>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</si>
  <si>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</si>
  <si>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</si>
  <si>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</si>
  <si>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</si>
  <si>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</si>
  <si>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</si>
  <si>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</si>
  <si>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</si>
  <si>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</si>
  <si>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</si>
  <si>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</si>
  <si>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</si>
  <si>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</si>
  <si>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</si>
  <si>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</si>
  <si>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</si>
  <si>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</si>
  <si>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</si>
  <si>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</si>
  <si>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</si>
  <si>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</si>
  <si>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</si>
  <si>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</si>
  <si>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</si>
  <si>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</si>
  <si>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</si>
  <si>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</si>
  <si>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</si>
  <si>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</si>
  <si>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</si>
  <si>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</si>
  <si>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</si>
  <si>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</si>
  <si>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</si>
  <si>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</si>
  <si>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</si>
  <si>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</si>
  <si>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</si>
  <si>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</si>
  <si>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</si>
  <si>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</si>
  <si>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</si>
  <si>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</si>
  <si>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</si>
  <si>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</si>
  <si>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</si>
  <si>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</si>
  <si>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</si>
  <si>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</si>
  <si>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</si>
  <si>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</si>
  <si>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</si>
  <si>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</si>
  <si>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</si>
  <si>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</si>
  <si>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</si>
  <si>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</si>
  <si>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</si>
  <si>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</si>
  <si>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</si>
  <si>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</si>
  <si>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</si>
  <si>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</si>
  <si>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</si>
  <si>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</si>
  <si>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</si>
  <si>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</si>
  <si>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</si>
  <si>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</si>
  <si>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</si>
  <si>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</si>
  <si>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</si>
  <si>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</si>
  <si>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</si>
  <si>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</si>
  <si>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</si>
  <si>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</si>
  <si>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</si>
  <si>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</si>
  <si>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</si>
  <si>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</si>
  <si>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</si>
  <si>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</si>
  <si>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</si>
  <si>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</si>
  <si>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</si>
  <si>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</si>
  <si>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</si>
  <si>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</si>
  <si>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</si>
  <si>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</si>
  <si>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</si>
  <si>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</si>
  <si>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</si>
  <si>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</si>
  <si>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</si>
  <si>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</si>
  <si>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</si>
  <si>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</si>
  <si>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</si>
  <si>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</si>
  <si>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</si>
  <si>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</si>
  <si>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</si>
  <si>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</si>
  <si>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</si>
  <si>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</si>
  <si>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</si>
  <si>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</si>
  <si>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</si>
  <si>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</si>
  <si>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</si>
  <si>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</si>
  <si>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</si>
  <si>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</si>
  <si>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</si>
  <si>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</si>
  <si>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</si>
  <si>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</si>
  <si>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</si>
  <si>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</si>
  <si>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</si>
  <si>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</si>
  <si>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</si>
  <si>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</si>
  <si>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</si>
  <si>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</si>
  <si>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</si>
  <si>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</si>
  <si>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</si>
  <si>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</si>
  <si>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</si>
  <si>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</si>
  <si>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</si>
  <si>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</si>
  <si>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</si>
  <si>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</si>
  <si>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</si>
  <si>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</si>
  <si>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</si>
  <si>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</si>
  <si>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</si>
  <si>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</si>
  <si>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</si>
  <si>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</si>
  <si>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</si>
  <si>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</si>
  <si>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</si>
  <si>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</si>
  <si>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</si>
  <si>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</si>
  <si>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</si>
  <si>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</si>
  <si>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</si>
  <si>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</si>
  <si>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</si>
  <si>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</si>
  <si>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</si>
  <si>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</si>
  <si>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</si>
  <si>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</si>
  <si>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</si>
  <si>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</si>
  <si>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</si>
  <si>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</si>
  <si>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</si>
  <si>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</si>
  <si>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</si>
  <si>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</si>
  <si>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</si>
  <si>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</si>
  <si>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</si>
  <si>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</si>
  <si>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</si>
  <si>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</si>
  <si>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</si>
  <si>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</si>
  <si>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</si>
  <si>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</si>
  <si>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</si>
  <si>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</si>
  <si>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</si>
  <si>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</si>
  <si>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</si>
  <si>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</si>
  <si>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</si>
  <si>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</si>
  <si>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</si>
  <si>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</si>
  <si>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</si>
  <si>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</si>
  <si>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</si>
  <si>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</si>
  <si>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</si>
  <si>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</si>
  <si>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</si>
  <si>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</si>
  <si>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</si>
  <si>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</si>
  <si>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</si>
  <si>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</si>
  <si>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</si>
  <si>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</si>
  <si>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</si>
  <si>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</si>
  <si>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</si>
  <si>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</si>
  <si>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</si>
  <si>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</si>
  <si>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</si>
  <si>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</si>
  <si>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</si>
  <si>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</si>
  <si>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</si>
  <si>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</si>
  <si>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</si>
  <si>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</si>
  <si>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</si>
  <si>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</si>
  <si>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</si>
  <si>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</si>
  <si>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</si>
  <si>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</si>
  <si>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</si>
  <si>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</si>
  <si>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</si>
  <si>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</si>
  <si>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</si>
  <si>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</si>
  <si>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</si>
  <si>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</si>
  <si>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</si>
  <si>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</si>
  <si>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</si>
  <si>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</si>
  <si>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</si>
  <si>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</si>
  <si>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</si>
  <si>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</si>
  <si>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</si>
  <si>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</si>
  <si>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</si>
  <si>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</si>
  <si>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</si>
  <si>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</si>
  <si>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</si>
  <si>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</si>
  <si>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</si>
  <si>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</si>
  <si>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</si>
  <si>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</si>
  <si>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</si>
  <si>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</si>
  <si>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</si>
  <si>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</si>
  <si>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</si>
  <si>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</si>
  <si>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</si>
  <si>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</si>
  <si>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</si>
  <si>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</si>
  <si>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</si>
  <si>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</si>
  <si>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</si>
  <si>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</si>
  <si>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</si>
  <si>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</si>
  <si>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</si>
  <si>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</si>
  <si>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</si>
  <si>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</si>
  <si>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</si>
  <si>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</si>
  <si>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</si>
  <si>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</si>
  <si>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</si>
  <si>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</si>
  <si>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</si>
  <si>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</si>
  <si>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</si>
  <si>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</si>
  <si>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</si>
  <si>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</si>
  <si>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</si>
  <si>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</si>
  <si>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</si>
  <si>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</si>
  <si>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</si>
  <si>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</si>
  <si>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</si>
  <si>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</si>
  <si>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</si>
  <si>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</si>
  <si>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</si>
  <si>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</si>
  <si>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</si>
  <si>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</si>
  <si>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</si>
  <si>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</si>
  <si>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</si>
  <si>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</si>
  <si>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</si>
  <si>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</si>
  <si>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</si>
  <si>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</si>
  <si>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</si>
  <si>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</si>
  <si>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</si>
  <si>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</si>
  <si>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</si>
  <si>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</si>
  <si>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</si>
  <si>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</si>
  <si>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</si>
  <si>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</si>
  <si>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</si>
  <si>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</si>
  <si>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</si>
  <si>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</si>
  <si>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</si>
  <si>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</si>
  <si>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</si>
  <si>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</si>
  <si>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</si>
  <si>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</si>
  <si>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</si>
  <si>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</si>
  <si>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</si>
  <si>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</si>
  <si>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</si>
  <si>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</si>
  <si>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</si>
  <si>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</si>
  <si>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</si>
  <si>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</si>
  <si>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</si>
  <si>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</si>
  <si>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</si>
  <si>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</si>
  <si>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</si>
  <si>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</si>
  <si>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</si>
  <si>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</si>
  <si>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</si>
  <si>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</si>
  <si>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</si>
  <si>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</si>
  <si>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</si>
  <si>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</si>
  <si>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</si>
  <si>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</si>
  <si>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</si>
  <si>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</si>
  <si>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</si>
  <si>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</si>
  <si>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</si>
  <si>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</si>
  <si>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</si>
  <si>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</si>
  <si>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</si>
  <si>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</si>
  <si>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</si>
  <si>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</si>
  <si>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</si>
  <si>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</si>
  <si>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</si>
  <si>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</si>
  <si>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</si>
  <si>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</si>
  <si>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</si>
  <si>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</si>
  <si>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</si>
  <si>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</si>
  <si>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</si>
  <si>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</si>
  <si>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</si>
  <si>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</si>
  <si>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</si>
  <si>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</si>
  <si>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</si>
  <si>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</si>
  <si>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</si>
  <si>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</si>
  <si>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</si>
  <si>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</si>
  <si>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</si>
  <si>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</si>
  <si>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</si>
  <si>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</si>
  <si>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</si>
  <si>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</si>
  <si>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</si>
  <si>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</si>
  <si>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</si>
  <si>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</si>
  <si>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</si>
  <si>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</si>
  <si>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</si>
  <si>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</si>
  <si>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</si>
  <si>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</si>
  <si>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</si>
  <si>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</si>
  <si>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</si>
  <si>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</si>
  <si>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</si>
  <si>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</si>
  <si>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</si>
  <si>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</si>
  <si>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</si>
  <si>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</si>
  <si>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</si>
  <si>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</si>
  <si>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</si>
  <si>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</si>
  <si>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</si>
  <si>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</si>
  <si>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</si>
  <si>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</si>
  <si>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</si>
  <si>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</si>
  <si>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</si>
  <si>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</si>
  <si>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</si>
  <si>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</si>
  <si>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</si>
  <si>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</si>
  <si>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</si>
  <si>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</si>
  <si>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</si>
  <si>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</si>
  <si>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</si>
  <si>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</si>
  <si>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</si>
  <si>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</si>
  <si>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</si>
  <si>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</si>
  <si>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</si>
  <si>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</si>
  <si>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</si>
  <si>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</si>
  <si>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</si>
  <si>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</si>
  <si>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</si>
  <si>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</si>
  <si>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</si>
  <si>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</si>
  <si>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</si>
  <si>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</si>
  <si>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</si>
  <si>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</si>
  <si>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</si>
  <si>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</si>
  <si>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</si>
  <si>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</si>
  <si>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</si>
  <si>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</si>
  <si>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</si>
  <si>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</si>
  <si>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</si>
  <si>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</si>
  <si>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</si>
  <si>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</si>
  <si>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</si>
  <si>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</si>
  <si>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</si>
  <si>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</si>
  <si>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</si>
  <si>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</si>
  <si>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</si>
  <si>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</si>
  <si>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</si>
  <si>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</si>
  <si>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</si>
  <si>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</si>
  <si>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</si>
  <si>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</si>
  <si>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</si>
  <si>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</si>
  <si>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</si>
  <si>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</si>
  <si>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</si>
  <si>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</si>
  <si>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</si>
  <si>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</si>
  <si>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</si>
  <si>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</si>
  <si>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</si>
  <si>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</si>
  <si>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</si>
  <si>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</si>
  <si>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</si>
  <si>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</si>
  <si>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</si>
  <si>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</si>
  <si>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</si>
  <si>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</si>
  <si>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</si>
  <si>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</si>
  <si>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</si>
  <si>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</si>
  <si>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</si>
  <si>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</si>
  <si>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</si>
  <si>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</si>
  <si>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</si>
  <si>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</si>
  <si>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</si>
  <si>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</si>
  <si>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</si>
  <si>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</si>
  <si>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</si>
  <si>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</si>
  <si>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</si>
  <si>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</si>
  <si>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</si>
  <si>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</si>
  <si>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</si>
  <si>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</si>
  <si>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</si>
  <si>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</si>
  <si>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</si>
  <si>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</si>
  <si>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</si>
  <si>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</si>
  <si>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</si>
  <si>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</si>
  <si>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</si>
  <si>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</si>
  <si>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</si>
  <si>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</si>
  <si>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</si>
  <si>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</si>
  <si>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</si>
  <si>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</si>
  <si>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</si>
  <si>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</si>
  <si>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</si>
  <si>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</si>
  <si>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</si>
  <si>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</si>
  <si>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</si>
  <si>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</si>
  <si>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</si>
  <si>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</si>
  <si>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</si>
  <si>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</si>
  <si>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</si>
  <si>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</si>
  <si>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</si>
  <si>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</si>
  <si>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</si>
  <si>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</si>
  <si>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</si>
  <si>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</si>
  <si>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</si>
  <si>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</si>
  <si>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</si>
  <si>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</si>
  <si>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</si>
  <si>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</si>
  <si>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</si>
  <si>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</si>
  <si>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</si>
  <si>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</si>
  <si>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</si>
  <si>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</si>
  <si>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</si>
  <si>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</si>
  <si>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</si>
  <si>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</si>
  <si>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</si>
  <si>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</si>
  <si>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</si>
  <si>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</si>
  <si>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</si>
  <si>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</si>
  <si>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</si>
  <si>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</si>
  <si>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</si>
  <si>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</si>
  <si>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</si>
  <si>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</si>
  <si>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</si>
  <si>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</si>
  <si>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</si>
  <si>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</si>
  <si>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</si>
  <si>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</si>
  <si>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</si>
  <si>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</si>
  <si>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</si>
  <si>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</si>
  <si>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</si>
  <si>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</si>
  <si>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</si>
  <si>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</si>
  <si>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</si>
  <si>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</si>
  <si>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</si>
  <si>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</si>
  <si>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</si>
  <si>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</si>
  <si>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</si>
  <si>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</si>
  <si>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</si>
  <si>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</si>
  <si>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</si>
  <si>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</si>
  <si>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</si>
  <si>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</si>
  <si>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</si>
  <si>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</si>
  <si>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</si>
  <si>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</si>
  <si>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</si>
  <si>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</si>
  <si>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</si>
  <si>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</si>
  <si>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</si>
  <si>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</si>
  <si>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</si>
  <si>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</si>
  <si>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</si>
  <si>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</si>
  <si>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</si>
  <si>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</si>
  <si>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</si>
  <si>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</si>
  <si>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</si>
  <si>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</si>
  <si>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</si>
  <si>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</si>
  <si>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</si>
  <si>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</si>
  <si>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</si>
  <si>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</si>
  <si>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</si>
  <si>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</si>
  <si>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</si>
  <si>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</si>
  <si>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</si>
  <si>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</si>
  <si>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</si>
  <si>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</si>
  <si>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</si>
  <si>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</si>
  <si>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</si>
  <si>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</si>
  <si>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</si>
  <si>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</si>
  <si>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</si>
  <si>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</si>
  <si>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</si>
  <si>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</si>
  <si>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</si>
  <si>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</si>
  <si>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</si>
  <si>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</si>
  <si>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</si>
  <si>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</si>
  <si>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</si>
  <si>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</si>
  <si>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</si>
  <si>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</si>
  <si>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</si>
  <si>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</si>
  <si>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</si>
  <si>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</si>
  <si>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</si>
  <si>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</si>
  <si>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</si>
  <si>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</si>
  <si>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</si>
  <si>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</si>
  <si>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</si>
  <si>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</si>
  <si>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</si>
  <si>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</si>
  <si>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</si>
  <si>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</si>
  <si>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</si>
  <si>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</si>
  <si>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</si>
  <si>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</si>
  <si>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</si>
  <si>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</si>
  <si>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</si>
  <si>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</si>
  <si>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</si>
  <si>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</si>
  <si>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</si>
  <si>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</si>
  <si>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</si>
  <si>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</si>
  <si>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</si>
  <si>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</si>
  <si>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</si>
  <si>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</si>
  <si>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</si>
  <si>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</si>
  <si>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</si>
  <si>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</si>
  <si>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</si>
  <si>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</si>
  <si>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</si>
  <si>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</si>
  <si>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</si>
  <si>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</si>
  <si>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</si>
  <si>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</si>
  <si>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</si>
  <si>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</si>
  <si>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</si>
  <si>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</si>
  <si>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</si>
  <si>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</si>
  <si>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</si>
  <si>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</si>
  <si>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</si>
  <si>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</si>
  <si>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</si>
  <si>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</si>
  <si>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</si>
  <si>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</si>
  <si>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</si>
  <si>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</si>
  <si>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</si>
  <si>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</si>
  <si>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</si>
  <si>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</si>
  <si>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</si>
  <si>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</si>
  <si>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</si>
  <si>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</si>
  <si>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</si>
  <si>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</si>
  <si>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</si>
  <si>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</si>
  <si>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</si>
  <si>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</si>
  <si>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</si>
  <si>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</si>
  <si>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</si>
  <si>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</si>
  <si>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</si>
  <si>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</si>
  <si>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</si>
  <si>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</si>
  <si>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</si>
  <si>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</si>
  <si>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</si>
  <si>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</si>
  <si>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</si>
  <si>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</si>
  <si>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</si>
  <si>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</si>
  <si>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</si>
  <si>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</si>
  <si>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</si>
  <si>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</si>
  <si>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</si>
  <si>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</si>
  <si>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</si>
  <si>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</si>
  <si>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</si>
  <si>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</si>
  <si>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</si>
  <si>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</si>
  <si>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</si>
  <si>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</si>
  <si>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</si>
  <si>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</si>
  <si>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</si>
  <si>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</si>
  <si>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</si>
  <si>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</si>
  <si>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</si>
  <si>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</si>
  <si>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</si>
  <si>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</si>
  <si>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</si>
  <si>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</si>
  <si>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</si>
  <si>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</si>
  <si>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</si>
  <si>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</si>
  <si>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</si>
  <si>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</si>
  <si>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</si>
  <si>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</si>
  <si>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</si>
  <si>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</si>
  <si>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</si>
  <si>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</si>
  <si>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</si>
  <si>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</si>
  <si>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</si>
  <si>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</si>
  <si>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</si>
  <si>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</si>
  <si>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</si>
  <si>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</si>
  <si>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</si>
  <si>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</si>
  <si>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</si>
  <si>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</si>
  <si>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</si>
  <si>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</si>
  <si>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</si>
  <si>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</si>
  <si>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</si>
  <si>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</si>
  <si>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</si>
  <si>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</si>
  <si>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</si>
  <si>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</si>
  <si>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</si>
  <si>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</si>
  <si>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</si>
  <si>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</si>
  <si>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</si>
  <si>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</si>
  <si>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</si>
  <si>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</si>
  <si>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</si>
  <si>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</si>
  <si>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</si>
  <si>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</si>
  <si>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</si>
  <si>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</si>
  <si>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</si>
  <si>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</si>
  <si>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</si>
  <si>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</si>
  <si>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</si>
  <si>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</si>
  <si>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</si>
  <si>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</si>
  <si>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</si>
  <si>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</si>
  <si>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</si>
  <si>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</si>
  <si>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</si>
  <si>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</si>
  <si>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</si>
  <si>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</si>
  <si>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</si>
  <si>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</si>
  <si>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</si>
  <si>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</si>
  <si>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</si>
  <si>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</si>
  <si>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</si>
  <si>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</si>
  <si>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</si>
  <si>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</si>
  <si>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</si>
  <si>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</si>
  <si>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</si>
  <si>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</si>
  <si>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</si>
  <si>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</si>
  <si>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</si>
  <si>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</si>
  <si>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</si>
  <si>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</si>
  <si>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</si>
  <si>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</si>
  <si>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</si>
  <si>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</si>
  <si>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</si>
  <si>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</si>
  <si>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</si>
  <si>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</si>
  <si>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</si>
  <si>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</si>
  <si>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</si>
  <si>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</si>
  <si>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</si>
  <si>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</si>
  <si>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</si>
  <si>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</si>
  <si>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</si>
  <si>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</si>
  <si>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</si>
  <si>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</si>
  <si>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</si>
  <si>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</si>
  <si>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</si>
  <si>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</si>
  <si>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</si>
  <si>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</si>
  <si>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</si>
  <si>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</si>
  <si>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</si>
  <si>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</si>
  <si>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</si>
  <si>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</si>
  <si>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</si>
  <si>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</si>
  <si>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</si>
  <si>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</si>
  <si>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</si>
  <si>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</si>
  <si>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</si>
  <si>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</si>
  <si>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</si>
  <si>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</si>
  <si>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</si>
  <si>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</si>
  <si>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</si>
  <si>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</si>
  <si>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</si>
  <si>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</si>
  <si>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</si>
  <si>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</si>
  <si>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</si>
  <si>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</si>
  <si>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</si>
  <si>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</si>
  <si>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</si>
  <si>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</si>
  <si>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</si>
  <si>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</si>
  <si>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</si>
  <si>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</si>
  <si>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</si>
  <si>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</si>
  <si>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</si>
  <si>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</si>
  <si>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</si>
  <si>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</si>
  <si>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</si>
  <si>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</si>
  <si>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</si>
  <si>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</si>
  <si>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</si>
  <si>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</si>
  <si>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</si>
  <si>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</si>
  <si>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</si>
  <si>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</si>
  <si>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</si>
  <si>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</si>
  <si>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</si>
  <si>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</si>
  <si>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</si>
  <si>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</si>
  <si>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</si>
  <si>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</si>
  <si>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</si>
  <si>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</si>
  <si>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</si>
  <si>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</si>
  <si>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</si>
  <si>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</si>
  <si>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</si>
  <si>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</si>
  <si>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</si>
  <si>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</si>
  <si>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</si>
  <si>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</si>
  <si>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</si>
  <si>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</si>
  <si>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</si>
  <si>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</si>
  <si>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</si>
  <si>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</si>
  <si>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</si>
  <si>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</si>
  <si>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</si>
  <si>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</si>
  <si>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</si>
  <si>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</si>
  <si>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</si>
  <si>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</si>
  <si>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</si>
  <si>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</si>
  <si>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</si>
  <si>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</si>
  <si>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</si>
  <si>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</si>
  <si>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</si>
  <si>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</si>
  <si>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</si>
  <si>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</si>
  <si>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</si>
  <si>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</si>
  <si>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</si>
  <si>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</si>
  <si>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</si>
  <si>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</si>
  <si>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</si>
  <si>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</si>
  <si>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</si>
  <si>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</si>
  <si>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</si>
  <si>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</si>
  <si>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</si>
  <si>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</si>
  <si>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</si>
  <si>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</si>
  <si>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</si>
  <si>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</si>
  <si>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</si>
  <si>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</si>
  <si>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</si>
  <si>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</si>
  <si>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</si>
  <si>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</si>
  <si>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</si>
  <si>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</si>
  <si>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</si>
  <si>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</si>
  <si>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</si>
  <si>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</si>
  <si>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</si>
  <si>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</si>
  <si>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</si>
  <si>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</si>
  <si>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</si>
  <si>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</si>
  <si>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</si>
  <si>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</si>
  <si>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</si>
  <si>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</si>
  <si>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</si>
  <si>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</si>
  <si>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</si>
  <si>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</si>
  <si>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</si>
  <si>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</si>
  <si>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</si>
  <si>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</si>
  <si>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</si>
  <si>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</si>
  <si>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</si>
  <si>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</si>
  <si>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</si>
  <si>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</si>
  <si>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</si>
  <si>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</si>
  <si>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</si>
  <si>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</si>
  <si>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</si>
  <si>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</si>
  <si>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</si>
  <si>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</si>
  <si>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</si>
  <si>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</si>
  <si>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</si>
  <si>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</si>
  <si>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</si>
  <si>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</si>
  <si>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</si>
  <si>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</si>
  <si>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</si>
  <si>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</si>
  <si>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</si>
  <si>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</si>
  <si>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</si>
  <si>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</si>
  <si>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</si>
  <si>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</si>
  <si>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</si>
  <si>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</si>
  <si>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</si>
  <si>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</si>
  <si>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</si>
  <si>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</si>
  <si>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</si>
  <si>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</si>
  <si>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</si>
  <si>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</si>
  <si>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</si>
  <si>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</si>
  <si>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</si>
  <si>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</si>
  <si>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</si>
  <si>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</si>
  <si>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</si>
  <si>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</si>
  <si>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</si>
  <si>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</si>
  <si>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</si>
  <si>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</si>
  <si>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</si>
  <si>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</si>
  <si>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</si>
  <si>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</si>
  <si>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</si>
  <si>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</si>
  <si>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</si>
  <si>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</si>
  <si>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</si>
  <si>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</si>
  <si>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</si>
  <si>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</si>
  <si>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</si>
  <si>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</si>
  <si>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</si>
  <si>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</si>
  <si>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</si>
  <si>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</si>
  <si>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</si>
  <si>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</si>
  <si>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</si>
  <si>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</si>
  <si>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</si>
  <si>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</si>
  <si>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</si>
  <si>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</si>
  <si>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</si>
  <si>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</si>
  <si>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</si>
  <si>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</si>
  <si>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</si>
  <si>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</si>
  <si>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</si>
  <si>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</si>
  <si>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</si>
  <si>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</si>
  <si>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</si>
  <si>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</si>
  <si>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</si>
  <si>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</si>
  <si>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</si>
  <si>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</si>
  <si>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</si>
  <si>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</si>
  <si>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</si>
  <si>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</si>
  <si>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</si>
  <si>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</si>
  <si>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</si>
  <si>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</si>
  <si>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</si>
  <si>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</si>
  <si>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</si>
  <si>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</si>
  <si>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</si>
  <si>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</si>
  <si>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</si>
  <si>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</si>
  <si>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</si>
  <si>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</si>
  <si>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</si>
  <si>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</si>
  <si>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</si>
  <si>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</si>
  <si>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</si>
  <si>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</si>
  <si>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</si>
  <si>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</si>
  <si>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</si>
  <si>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</si>
  <si>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</si>
  <si>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</si>
  <si>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</si>
  <si>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</si>
  <si>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</si>
  <si>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</si>
  <si>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</si>
  <si>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</si>
  <si>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</si>
  <si>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</si>
  <si>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</si>
  <si>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</si>
  <si>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</si>
  <si>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</si>
  <si>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</si>
  <si>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</si>
  <si>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</si>
  <si>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</si>
  <si>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</si>
  <si>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</si>
  <si>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</si>
  <si>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</si>
  <si>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</si>
  <si>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</si>
  <si>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</si>
  <si>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</si>
  <si>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</si>
  <si>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</si>
  <si>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</si>
  <si>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</si>
  <si>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</si>
  <si>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</si>
  <si>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</si>
  <si>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</si>
  <si>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</si>
  <si>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</si>
  <si>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</si>
  <si>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</si>
  <si>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</si>
  <si>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</si>
  <si>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</si>
  <si>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</si>
  <si>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</si>
  <si>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</si>
  <si>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</si>
  <si>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</si>
  <si>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</si>
  <si>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</si>
  <si>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</si>
  <si>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</si>
  <si>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</si>
  <si>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</si>
  <si>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</si>
  <si>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</si>
  <si>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</si>
  <si>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</si>
  <si>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</si>
  <si>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</si>
  <si>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</si>
  <si>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</si>
  <si>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</si>
  <si>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</si>
  <si>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</si>
  <si>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</si>
  <si>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</si>
  <si>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</si>
  <si>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</si>
  <si>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</si>
  <si>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</si>
  <si>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</si>
  <si>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</si>
  <si>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</si>
  <si>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</si>
  <si>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</si>
  <si>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</si>
  <si>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</si>
  <si>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</si>
  <si>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</si>
  <si>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</si>
  <si>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</si>
  <si>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</si>
  <si>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</si>
  <si>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</si>
  <si>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</si>
  <si>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</si>
  <si>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</si>
  <si>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</si>
  <si>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</si>
  <si>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</si>
  <si>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</si>
  <si>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</si>
  <si>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</si>
  <si>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</si>
  <si>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</si>
  <si>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</si>
  <si>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</si>
  <si>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</si>
  <si>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</si>
  <si>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</si>
  <si>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</si>
  <si>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</si>
  <si>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</si>
  <si>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</si>
  <si>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</si>
  <si>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</si>
  <si>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</si>
  <si>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</si>
  <si>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</si>
  <si>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</si>
  <si>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</si>
  <si>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</si>
  <si>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</si>
  <si>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</si>
  <si>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</si>
  <si>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</si>
  <si>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</si>
  <si>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</si>
  <si>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</si>
  <si>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</si>
  <si>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</si>
  <si>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</si>
  <si>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</si>
  <si>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</si>
  <si>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</si>
  <si>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</si>
  <si>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</si>
  <si>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</si>
  <si>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</si>
  <si>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</si>
  <si>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</si>
  <si>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</si>
  <si>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</si>
  <si>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</si>
  <si>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</si>
  <si>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</si>
  <si>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</si>
  <si>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</si>
  <si>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</si>
  <si>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</si>
  <si>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</si>
  <si>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</si>
  <si>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</si>
  <si>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</si>
  <si>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</si>
  <si>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</si>
  <si>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</si>
  <si>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</si>
  <si>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</si>
  <si>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</si>
  <si>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</si>
  <si>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</si>
  <si>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</si>
  <si>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</si>
  <si>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</si>
  <si>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</si>
  <si>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</si>
  <si>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</si>
  <si>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</si>
  <si>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</si>
  <si>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</si>
  <si>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</si>
  <si>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</si>
  <si>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</si>
  <si>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</si>
  <si>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</si>
  <si>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</si>
  <si>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</si>
  <si>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</si>
  <si>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</si>
  <si>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</si>
  <si>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</si>
  <si>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</si>
  <si>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</si>
  <si>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</si>
  <si>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</si>
  <si>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</si>
  <si>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</si>
  <si>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</si>
  <si>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</si>
  <si>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</si>
  <si>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</si>
  <si>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</si>
  <si>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</si>
  <si>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</si>
  <si>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</si>
  <si>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</si>
  <si>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</si>
  <si>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</si>
  <si>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</si>
  <si>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</si>
  <si>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</si>
  <si>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</si>
  <si>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</si>
  <si>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</si>
  <si>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</si>
  <si>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</si>
  <si>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</si>
  <si>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</si>
  <si>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</si>
  <si>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</si>
  <si>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</si>
  <si>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</si>
  <si>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</si>
  <si>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</si>
  <si>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</si>
  <si>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</si>
  <si>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</si>
  <si>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</si>
  <si>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</si>
  <si>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</si>
  <si>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</si>
  <si>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</si>
  <si>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</si>
  <si>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</si>
  <si>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</si>
  <si>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</si>
  <si>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</si>
  <si>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</si>
  <si>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</si>
  <si>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</si>
  <si>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</si>
  <si>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</si>
  <si>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</si>
  <si>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</si>
  <si>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</si>
  <si>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</si>
  <si>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</si>
  <si>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</si>
  <si>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</si>
  <si>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</si>
  <si>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</si>
  <si>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</si>
  <si>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</si>
  <si>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</si>
  <si>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</si>
  <si>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</si>
  <si>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</si>
  <si>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</si>
  <si>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</si>
  <si>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</si>
  <si>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</si>
  <si>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</si>
  <si>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</si>
  <si>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</si>
  <si>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</si>
  <si>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</si>
  <si>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</si>
  <si>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</si>
  <si>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</si>
  <si>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</si>
  <si>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</si>
  <si>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</si>
  <si>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</si>
  <si>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</si>
  <si>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</si>
  <si>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</si>
  <si>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</si>
  <si>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</si>
  <si>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</si>
  <si>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</si>
  <si>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</si>
  <si>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</si>
  <si>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</si>
  <si>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</si>
  <si>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</si>
  <si>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</si>
  <si>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</si>
  <si>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</si>
  <si>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</si>
  <si>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</si>
  <si>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</si>
  <si>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</si>
  <si>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</si>
  <si>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</si>
  <si>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</si>
  <si>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</si>
  <si>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</si>
  <si>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</si>
  <si>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</si>
  <si>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</si>
  <si>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</si>
  <si>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</si>
  <si>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</si>
  <si>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</si>
  <si>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</si>
  <si>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</si>
  <si>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</si>
  <si>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</si>
  <si>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</si>
  <si>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</si>
  <si>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</si>
  <si>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</si>
  <si>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</si>
  <si>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</si>
  <si>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</si>
  <si>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</si>
  <si>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</si>
  <si>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</si>
  <si>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</si>
  <si>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</si>
  <si>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</si>
  <si>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</si>
  <si>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</si>
  <si>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</si>
  <si>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</si>
  <si>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</si>
  <si>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</si>
  <si>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</si>
  <si>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</si>
  <si>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</si>
  <si>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</si>
  <si>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</si>
  <si>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</si>
  <si>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</si>
  <si>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</si>
  <si>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</si>
  <si>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</si>
  <si>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</si>
  <si>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</si>
  <si>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</si>
  <si>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</si>
  <si>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</si>
  <si>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</si>
  <si>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</si>
  <si>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</si>
  <si>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</si>
  <si>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</si>
  <si>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</si>
  <si>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</si>
  <si>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</si>
  <si>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</si>
  <si>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</si>
  <si>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</si>
  <si>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</si>
  <si>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</si>
  <si>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</si>
  <si>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</si>
  <si>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</si>
  <si>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</si>
  <si>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</si>
  <si>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</si>
  <si>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</si>
  <si>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</si>
  <si>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</si>
  <si>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</si>
  <si>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</si>
  <si>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</si>
  <si>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</si>
  <si>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</si>
  <si>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</si>
  <si>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</si>
  <si>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</si>
  <si>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</si>
  <si>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</si>
  <si>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</si>
  <si>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</si>
  <si>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</si>
  <si>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</si>
  <si>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</si>
  <si>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</si>
  <si>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</si>
  <si>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</si>
  <si>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</si>
  <si>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</si>
  <si>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</si>
  <si>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</si>
  <si>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</si>
  <si>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</si>
  <si>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</si>
  <si>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</si>
  <si>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</si>
  <si>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</si>
  <si>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</si>
  <si>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</si>
  <si>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</si>
  <si>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</si>
  <si>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</si>
  <si>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</si>
  <si>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</si>
  <si>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</si>
  <si>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</si>
  <si>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</si>
  <si>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</si>
  <si>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</si>
  <si>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</si>
  <si>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</si>
  <si>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</si>
  <si>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</si>
  <si>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</si>
  <si>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</si>
  <si>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</si>
  <si>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</si>
  <si>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</si>
  <si>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</si>
  <si>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</si>
  <si>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</si>
  <si>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</si>
  <si>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</si>
  <si>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</si>
  <si>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</si>
  <si>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</si>
  <si>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</si>
  <si>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</si>
  <si>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</si>
  <si>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</si>
  <si>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</si>
  <si>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</si>
  <si>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</si>
  <si>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</si>
  <si>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</si>
  <si>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</si>
  <si>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</si>
  <si>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</si>
  <si>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</si>
  <si>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</si>
  <si>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</si>
  <si>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</si>
  <si>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</si>
  <si>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</si>
  <si>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</si>
  <si>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</si>
  <si>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</si>
  <si>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</si>
  <si>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</si>
  <si>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</si>
  <si>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</si>
  <si>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</si>
  <si>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</si>
  <si>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</si>
  <si>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</si>
  <si>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</si>
  <si>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</si>
  <si>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</si>
  <si>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</si>
  <si>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</si>
  <si>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</si>
  <si>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</si>
  <si>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</si>
  <si>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</si>
  <si>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</si>
  <si>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</si>
  <si>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</si>
  <si>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</si>
  <si>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</si>
  <si>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</si>
  <si>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</si>
  <si>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</si>
  <si>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</si>
  <si>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</si>
  <si>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</si>
  <si>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</si>
  <si>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</si>
  <si>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</si>
  <si>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</si>
  <si>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</si>
  <si>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</si>
  <si>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</si>
  <si>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</si>
  <si>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</si>
  <si>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</si>
  <si>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</si>
  <si>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</si>
  <si>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</si>
  <si>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</si>
  <si>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</si>
  <si>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</si>
  <si>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</si>
  <si>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</si>
  <si>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</si>
  <si>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</si>
  <si>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</si>
  <si>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</si>
  <si>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</si>
  <si>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</si>
  <si>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</si>
  <si>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</si>
  <si>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</si>
  <si>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</si>
  <si>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</si>
  <si>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</si>
  <si>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</si>
  <si>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</si>
  <si>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</si>
  <si>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</si>
  <si>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</si>
  <si>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</si>
  <si>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</si>
  <si>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</si>
  <si>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</si>
  <si>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</si>
  <si>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</si>
  <si>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</si>
  <si>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</si>
  <si>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</si>
  <si>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</si>
  <si>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</si>
  <si>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</si>
  <si>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</si>
  <si>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</si>
  <si>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</si>
  <si>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</si>
  <si>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</si>
  <si>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</si>
  <si>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</si>
  <si>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</si>
  <si>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</si>
  <si>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</si>
  <si>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</si>
  <si>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</si>
  <si>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</si>
  <si>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</si>
  <si>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</si>
  <si>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</si>
  <si>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</si>
  <si>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</si>
  <si>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</si>
  <si>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</si>
  <si>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</si>
  <si>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</si>
  <si>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</si>
  <si>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</si>
  <si>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</si>
  <si>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</si>
  <si>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</si>
  <si>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</si>
  <si>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</si>
  <si>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</si>
  <si>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</si>
  <si>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</si>
  <si>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</si>
  <si>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</si>
  <si>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</si>
  <si>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</si>
  <si>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</si>
  <si>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</si>
  <si>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</si>
  <si>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</si>
  <si>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</si>
  <si>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</si>
  <si>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</si>
  <si>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</si>
  <si>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</si>
  <si>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</si>
  <si>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</si>
  <si>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</si>
  <si>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</si>
  <si>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</si>
  <si>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</si>
  <si>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</si>
  <si>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</si>
  <si>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</si>
  <si>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</si>
  <si>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</si>
  <si>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</si>
  <si>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</si>
  <si>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</si>
  <si>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</si>
  <si>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</si>
  <si>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</si>
  <si>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</si>
  <si>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</si>
  <si>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</si>
  <si>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</si>
  <si>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</si>
  <si>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</si>
  <si>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</si>
  <si>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</si>
  <si>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</si>
  <si>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</si>
  <si>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</si>
  <si>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</si>
  <si>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</si>
  <si>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</si>
  <si>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</si>
  <si>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</si>
  <si>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</si>
  <si>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</si>
  <si>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</si>
  <si>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</si>
  <si>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</si>
  <si>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</si>
  <si>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</si>
  <si>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</si>
  <si>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</si>
  <si>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</si>
  <si>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</si>
  <si>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</si>
  <si>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</si>
  <si>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</si>
  <si>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</si>
  <si>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</si>
  <si>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</si>
  <si>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</si>
  <si>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</si>
  <si>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</si>
  <si>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</si>
  <si>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</si>
  <si>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</si>
  <si>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</si>
  <si>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</si>
  <si>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</si>
  <si>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</si>
  <si>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</si>
  <si>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</si>
  <si>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</si>
  <si>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</si>
  <si>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</si>
  <si>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</si>
  <si>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</si>
  <si>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</si>
  <si>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</si>
  <si>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</si>
  <si>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</si>
  <si>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</si>
  <si>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</si>
  <si>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</si>
  <si>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</si>
  <si>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</si>
  <si>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</si>
  <si>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</si>
  <si>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</si>
  <si>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</si>
  <si>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</si>
  <si>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</si>
  <si>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</si>
  <si>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</si>
  <si>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</si>
  <si>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</si>
  <si>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</si>
  <si>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</si>
  <si>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</si>
  <si>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</si>
  <si>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</si>
  <si>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</si>
  <si>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</si>
  <si>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</si>
  <si>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</si>
  <si>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</si>
  <si>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</si>
  <si>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</si>
  <si>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</si>
  <si>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</si>
  <si>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</si>
  <si>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</si>
  <si>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</si>
  <si>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</si>
  <si>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</si>
  <si>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</si>
  <si>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</si>
  <si>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</si>
  <si>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</si>
  <si>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</si>
  <si>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</si>
  <si>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</si>
  <si>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</si>
  <si>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</si>
  <si>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</si>
  <si>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</si>
  <si>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</si>
  <si>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</si>
  <si>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</si>
  <si>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</si>
  <si>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</si>
  <si>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</si>
  <si>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</si>
  <si>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</si>
  <si>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</si>
  <si>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</si>
  <si>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</si>
  <si>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</si>
  <si>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</si>
  <si>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</si>
  <si>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</si>
  <si>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</si>
  <si>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</si>
  <si>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</si>
  <si>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</si>
  <si>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</si>
  <si>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</si>
  <si>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</si>
  <si>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</si>
  <si>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</si>
  <si>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</si>
  <si>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</si>
  <si>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</si>
  <si>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</si>
  <si>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</si>
  <si>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</si>
  <si>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</si>
  <si>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</si>
  <si>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</si>
  <si>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</si>
  <si>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</si>
  <si>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</si>
  <si>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</si>
  <si>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</si>
  <si>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</si>
  <si>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</si>
  <si>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</si>
  <si>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</si>
  <si>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</si>
  <si>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</si>
  <si>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</si>
  <si>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</si>
  <si>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</si>
  <si>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</si>
  <si>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</si>
  <si>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</si>
  <si>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</si>
  <si>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</si>
  <si>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</si>
  <si>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</si>
  <si>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</si>
  <si>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</si>
  <si>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</si>
  <si>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</si>
  <si>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</si>
  <si>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</si>
  <si>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</si>
  <si>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</si>
  <si>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</si>
  <si>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</si>
  <si>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</si>
  <si>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</si>
  <si>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</si>
  <si>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</si>
  <si>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</si>
  <si>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</si>
  <si>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</si>
  <si>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</si>
  <si>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</si>
  <si>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</si>
  <si>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</si>
  <si>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</si>
  <si>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</si>
  <si>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</si>
  <si>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</si>
  <si>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</si>
  <si>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</si>
  <si>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</si>
  <si>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</si>
  <si>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</si>
  <si>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</si>
  <si>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</si>
  <si>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</si>
  <si>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</si>
  <si>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</si>
  <si>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</si>
  <si>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</si>
  <si>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</si>
  <si>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</si>
  <si>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</si>
  <si>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</si>
  <si>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</si>
  <si>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</si>
  <si>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</si>
  <si>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</si>
  <si>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</si>
  <si>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</si>
  <si>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</si>
  <si>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</si>
  <si>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</si>
  <si>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</si>
  <si>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</si>
  <si>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</si>
  <si>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</si>
  <si>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</si>
  <si>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</si>
  <si>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</si>
  <si>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</si>
  <si>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</si>
  <si>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</si>
  <si>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</si>
  <si>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</si>
  <si>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</si>
  <si>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</si>
  <si>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</si>
  <si>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</si>
  <si>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</si>
  <si>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</si>
  <si>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</si>
  <si>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</si>
  <si>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</si>
  <si>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</si>
  <si>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</si>
  <si>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</si>
  <si>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</si>
  <si>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</si>
  <si>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</si>
  <si>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</si>
  <si>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</si>
  <si>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</si>
  <si>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</si>
  <si>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</si>
  <si>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</si>
  <si>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</si>
  <si>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</si>
  <si>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</si>
  <si>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</si>
  <si>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</si>
  <si>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</si>
  <si>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</si>
  <si>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</si>
  <si>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</si>
  <si>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</si>
  <si>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</si>
  <si>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</si>
  <si>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</si>
  <si>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</si>
  <si>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</si>
  <si>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</si>
  <si>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</si>
  <si>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</si>
  <si>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</si>
  <si>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</si>
  <si>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</si>
  <si>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</si>
  <si>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</si>
  <si>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</si>
  <si>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</si>
  <si>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</si>
  <si>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</si>
  <si>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</si>
  <si>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</si>
  <si>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</si>
  <si>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</si>
  <si>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</si>
  <si>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</si>
  <si>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</si>
  <si>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</si>
  <si>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</si>
  <si>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</si>
  <si>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</si>
  <si>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</si>
  <si>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</si>
  <si>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</si>
  <si>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</si>
  <si>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</si>
  <si>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</si>
  <si>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</si>
  <si>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</si>
  <si>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</si>
  <si>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</si>
  <si>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</si>
  <si>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</si>
  <si>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</si>
  <si>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</si>
  <si>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</si>
  <si>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</si>
  <si>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</si>
  <si>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</si>
  <si>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</si>
  <si>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</si>
  <si>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</si>
  <si>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</si>
  <si>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</si>
  <si>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</si>
  <si>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</si>
  <si>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</si>
  <si>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</si>
  <si>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</si>
  <si>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</si>
  <si>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</si>
  <si>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</si>
  <si>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</si>
  <si>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</si>
  <si>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</si>
  <si>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</si>
  <si>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</si>
  <si>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</si>
  <si>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</si>
  <si>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</si>
  <si>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</si>
  <si>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</si>
  <si>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</si>
  <si>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</si>
  <si>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</si>
  <si>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</si>
  <si>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</si>
  <si>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</si>
  <si>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</si>
  <si>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</si>
  <si>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</si>
  <si>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</si>
  <si>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</si>
  <si>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</si>
  <si>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</si>
  <si>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</si>
  <si>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</si>
  <si>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</si>
  <si>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</si>
  <si>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</si>
  <si>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</si>
  <si>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</si>
  <si>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</si>
  <si>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</si>
  <si>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</si>
  <si>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</si>
  <si>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</si>
  <si>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</si>
  <si>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</si>
  <si>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</si>
  <si>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</si>
  <si>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</si>
  <si>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</si>
  <si>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</si>
  <si>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</si>
  <si>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</si>
  <si>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</si>
  <si>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</si>
  <si>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</si>
  <si>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</si>
  <si>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</si>
  <si>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</si>
  <si>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</si>
  <si>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</si>
  <si>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</si>
  <si>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</si>
  <si>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</si>
  <si>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</si>
  <si>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</si>
  <si>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</si>
  <si>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</si>
  <si>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</si>
  <si>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</si>
  <si>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</si>
  <si>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</si>
  <si>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</si>
  <si>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</si>
  <si>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</si>
  <si>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</si>
  <si>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</si>
  <si>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</si>
  <si>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</si>
  <si>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</si>
  <si>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</si>
  <si>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</si>
  <si>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</si>
  <si>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</si>
  <si>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</si>
  <si>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</si>
  <si>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</si>
  <si>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</si>
  <si>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</si>
  <si>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</si>
  <si>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</si>
  <si>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</si>
  <si>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</si>
  <si>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</si>
  <si>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</si>
  <si>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</si>
  <si>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</si>
  <si>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</si>
  <si>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</si>
  <si>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</si>
  <si>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</si>
  <si>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</si>
  <si>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</si>
  <si>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</si>
  <si>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</si>
  <si>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</si>
  <si>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</si>
  <si>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</si>
  <si>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</si>
  <si>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</si>
  <si>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</si>
  <si>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</si>
  <si>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</si>
  <si>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</si>
  <si>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</si>
  <si>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</si>
  <si>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</si>
  <si>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</si>
  <si>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</si>
  <si>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</si>
  <si>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</si>
  <si>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</si>
  <si>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</si>
  <si>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</si>
  <si>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</si>
  <si>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</si>
  <si>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</si>
  <si>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</si>
  <si>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</si>
  <si>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</si>
  <si>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</si>
  <si>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</si>
  <si>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</si>
  <si>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</si>
  <si>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</si>
  <si>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</si>
  <si>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</si>
  <si>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</si>
  <si>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</si>
  <si>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</si>
  <si>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</si>
  <si>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</si>
  <si>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</si>
  <si>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</si>
  <si>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</si>
  <si>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</si>
  <si>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</si>
  <si>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</si>
  <si>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</si>
  <si>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</si>
  <si>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</si>
  <si>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</si>
  <si>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</si>
  <si>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</si>
  <si>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</si>
  <si>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</si>
  <si>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</si>
  <si>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</si>
  <si>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</si>
  <si>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</si>
  <si>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</si>
  <si>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</si>
  <si>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</si>
  <si>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</si>
  <si>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</si>
  <si>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</si>
  <si>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</si>
  <si>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</si>
  <si>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</si>
  <si>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</si>
  <si>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</si>
  <si>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</si>
  <si>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</si>
  <si>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</si>
  <si>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</si>
  <si>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</si>
  <si>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</si>
  <si>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</si>
  <si>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</si>
  <si>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</si>
  <si>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</si>
  <si>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</si>
  <si>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</si>
  <si>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</si>
  <si>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</si>
  <si>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</si>
  <si>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</si>
  <si>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</si>
  <si>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</si>
  <si>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</si>
  <si>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</si>
  <si>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</si>
  <si>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</si>
  <si>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</si>
  <si>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</si>
  <si>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</si>
  <si>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</si>
  <si>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</si>
  <si>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</si>
  <si>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</si>
  <si>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</si>
  <si>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</si>
  <si>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</si>
  <si>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</si>
  <si>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</si>
  <si>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</si>
  <si>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</si>
  <si>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</si>
  <si>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</si>
  <si>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</si>
  <si>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</si>
  <si>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</si>
  <si>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</si>
  <si>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</si>
  <si>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</si>
  <si>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</si>
  <si>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</si>
  <si>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</si>
  <si>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</si>
  <si>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</si>
  <si>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</si>
  <si>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</si>
  <si>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</si>
  <si>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</si>
  <si>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</si>
  <si>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</si>
  <si>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</si>
  <si>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</si>
  <si>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</si>
  <si>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</si>
  <si>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</si>
  <si>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</si>
  <si>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</si>
  <si>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</si>
  <si>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</si>
  <si>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</si>
  <si>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</si>
  <si>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</si>
  <si>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</si>
  <si>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</si>
  <si>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</si>
  <si>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</si>
  <si>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</si>
  <si>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</si>
  <si>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</si>
  <si>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</si>
  <si>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</si>
  <si>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</si>
  <si>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</si>
  <si>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</si>
  <si>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</si>
  <si>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</si>
  <si>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</si>
  <si>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</si>
  <si>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</si>
  <si>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</si>
  <si>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</si>
  <si>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</si>
  <si>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</si>
  <si>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</si>
  <si>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</si>
  <si>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</si>
  <si>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</si>
  <si>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</si>
  <si>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</si>
  <si>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</si>
  <si>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</si>
  <si>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</si>
  <si>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</si>
  <si>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</si>
  <si>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</si>
  <si>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</si>
  <si>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</si>
  <si>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</si>
  <si>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</si>
  <si>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</si>
  <si>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</si>
  <si>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</si>
  <si>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</si>
  <si>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</si>
  <si>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</si>
  <si>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</si>
  <si>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</si>
  <si>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</si>
  <si>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</si>
  <si>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</si>
  <si>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</si>
  <si>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</si>
  <si>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</si>
  <si>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</si>
  <si>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</si>
  <si>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</si>
  <si>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</si>
  <si>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</si>
  <si>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</si>
  <si>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</si>
  <si>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</si>
  <si>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</si>
  <si>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</si>
  <si>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</si>
  <si>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</si>
  <si>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</si>
  <si>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</si>
  <si>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</si>
  <si>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</si>
  <si>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</si>
  <si>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</si>
  <si>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</si>
  <si>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</si>
  <si>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</si>
  <si>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</si>
  <si>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</si>
  <si>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</si>
  <si>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</si>
  <si>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</si>
  <si>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</si>
  <si>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</si>
  <si>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</si>
  <si>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</si>
  <si>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</si>
  <si>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</si>
  <si>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</si>
  <si>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</si>
  <si>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</si>
  <si>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</si>
  <si>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</si>
  <si>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</si>
  <si>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</si>
  <si>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</si>
  <si>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</si>
  <si>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</si>
  <si>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</si>
  <si>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</si>
  <si>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</si>
  <si>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</si>
  <si>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</si>
  <si>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</si>
  <si>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</si>
  <si>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</si>
  <si>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</si>
  <si>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</si>
  <si>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</si>
  <si>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</si>
  <si>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</si>
  <si>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</si>
  <si>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</si>
  <si>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</si>
  <si>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</si>
  <si>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</si>
  <si>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</si>
  <si>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</si>
  <si>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</si>
  <si>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</si>
  <si>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</si>
  <si>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</si>
  <si>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</si>
  <si>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</si>
  <si>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</si>
  <si>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</si>
  <si>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</si>
  <si>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</si>
  <si>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</si>
  <si>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</si>
  <si>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</si>
  <si>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</si>
  <si>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</si>
  <si>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</si>
  <si>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</si>
  <si>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</si>
  <si>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</si>
  <si>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</si>
  <si>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</si>
  <si>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</si>
  <si>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</si>
  <si>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</si>
  <si>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</si>
  <si>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</si>
  <si>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</si>
  <si>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</si>
  <si>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</si>
  <si>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</si>
  <si>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</si>
  <si>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</si>
  <si>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</si>
  <si>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</si>
  <si>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</si>
  <si>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</si>
  <si>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</si>
  <si>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</si>
  <si>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</si>
  <si>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</si>
  <si>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</si>
  <si>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</si>
  <si>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</si>
  <si>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</si>
  <si>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</si>
  <si>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</si>
  <si>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</si>
  <si>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</si>
  <si>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</si>
  <si>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</si>
  <si>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</si>
  <si>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</si>
  <si>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</si>
  <si>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</si>
  <si>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</si>
  <si>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</si>
  <si>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</si>
  <si>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</si>
  <si>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</si>
  <si>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</si>
  <si>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</si>
  <si>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</si>
  <si>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</si>
  <si>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</si>
  <si>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</si>
  <si>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</si>
  <si>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</si>
  <si>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</si>
  <si>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</si>
  <si>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</si>
  <si>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</si>
  <si>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</si>
  <si>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</si>
  <si>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</si>
  <si>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</si>
  <si>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</si>
  <si>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</si>
  <si>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</si>
  <si>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</si>
  <si>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</si>
  <si>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</si>
  <si>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</si>
  <si>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</si>
  <si>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</si>
  <si>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</si>
  <si>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</si>
  <si>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</si>
  <si>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</si>
  <si>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</si>
  <si>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</si>
  <si>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</si>
  <si>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</si>
  <si>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</si>
  <si>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</si>
  <si>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</si>
  <si>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</si>
  <si>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</si>
  <si>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</si>
  <si>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</si>
  <si>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</si>
  <si>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</si>
  <si>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</si>
  <si>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</si>
  <si>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</si>
  <si>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</si>
  <si>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</si>
  <si>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</si>
  <si>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</si>
  <si>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</si>
  <si>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</si>
  <si>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</si>
  <si>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</si>
  <si>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</si>
  <si>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</si>
  <si>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</si>
  <si>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</si>
  <si>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</si>
  <si>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</si>
  <si>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</si>
  <si>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</si>
  <si>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</si>
  <si>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</si>
  <si>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</si>
  <si>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</si>
  <si>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</si>
  <si>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</si>
  <si>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</si>
  <si>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</si>
  <si>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</si>
  <si>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</si>
  <si>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</si>
  <si>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</si>
  <si>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</si>
  <si>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</si>
  <si>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</si>
  <si>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</si>
  <si>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</si>
  <si>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</si>
  <si>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</si>
  <si>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</si>
  <si>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</si>
  <si>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</si>
  <si>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</si>
  <si>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</si>
  <si>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</si>
  <si>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</si>
  <si>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</si>
  <si>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</si>
  <si>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</si>
  <si>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</si>
  <si>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</si>
  <si>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</si>
  <si>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</si>
  <si>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</si>
  <si>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</si>
  <si>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</si>
  <si>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</si>
  <si>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</si>
  <si>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</si>
  <si>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</si>
  <si>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</si>
  <si>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</si>
  <si>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</si>
  <si>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</si>
  <si>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</si>
  <si>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</si>
  <si>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</si>
  <si>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</si>
  <si>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</si>
  <si>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</si>
  <si>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</si>
  <si>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</si>
  <si>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</si>
  <si>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</si>
  <si>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</si>
  <si>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</si>
  <si>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</si>
  <si>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</si>
  <si>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</si>
  <si>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</si>
  <si>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</si>
  <si>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</si>
  <si>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</si>
  <si>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</si>
  <si>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</si>
  <si>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</si>
  <si>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</si>
  <si>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</si>
  <si>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</si>
  <si>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</si>
  <si>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</si>
  <si>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</si>
  <si>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</si>
  <si>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</si>
  <si>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</si>
  <si>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</si>
  <si>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</si>
  <si>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</si>
  <si>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</si>
  <si>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</si>
  <si>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</si>
  <si>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</si>
  <si>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</si>
  <si>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</si>
  <si>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</si>
  <si>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</si>
  <si>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</si>
  <si>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</si>
  <si>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</si>
  <si>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</si>
  <si>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</si>
  <si>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</si>
  <si>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</si>
  <si>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</si>
  <si>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</si>
  <si>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</si>
  <si>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</si>
  <si>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</si>
  <si>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</si>
  <si>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</si>
  <si>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</si>
  <si>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</si>
  <si>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</si>
  <si>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</si>
  <si>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</si>
  <si>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</si>
  <si>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</si>
  <si>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</si>
  <si>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</si>
  <si>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</si>
  <si>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</si>
  <si>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</si>
  <si>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</si>
  <si>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</si>
  <si>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</si>
  <si>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</si>
  <si>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</si>
  <si>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</si>
  <si>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</si>
  <si>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</si>
  <si>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</si>
  <si>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</si>
  <si>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</si>
  <si>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</si>
  <si>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</si>
  <si>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</si>
  <si>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</si>
  <si>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</si>
  <si>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</si>
  <si>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</si>
  <si>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</si>
  <si>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</si>
  <si>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</si>
  <si>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</si>
  <si>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</si>
  <si>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</si>
  <si>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</si>
  <si>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</si>
  <si>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</si>
  <si>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</si>
  <si>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</si>
  <si>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</si>
  <si>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</si>
  <si>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</si>
  <si>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</si>
  <si>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</si>
  <si>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</si>
  <si>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</si>
  <si>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</si>
  <si>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</si>
  <si>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</si>
  <si>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</si>
  <si>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</si>
  <si>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</si>
  <si>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</si>
  <si>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</si>
  <si>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</si>
  <si>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</si>
  <si>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</si>
  <si>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</si>
  <si>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</si>
  <si>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</si>
  <si>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</si>
  <si>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</si>
  <si>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</si>
  <si>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</si>
  <si>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</si>
  <si>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</si>
  <si>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</si>
  <si>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</si>
  <si>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</si>
  <si>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</si>
  <si>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</si>
  <si>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</si>
  <si>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</si>
  <si>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</si>
  <si>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</si>
  <si>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</si>
  <si>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</si>
  <si>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</si>
  <si>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</si>
  <si>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</si>
  <si>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</si>
  <si>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</si>
  <si>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</si>
  <si>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</si>
  <si>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</si>
  <si>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</si>
  <si>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</si>
  <si>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</si>
  <si>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</si>
  <si>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</si>
  <si>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</si>
  <si>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</si>
  <si>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</si>
  <si>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</si>
  <si>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</si>
  <si>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</si>
  <si>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</si>
  <si>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</si>
  <si>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</si>
  <si>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</si>
  <si>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</si>
  <si>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</si>
  <si>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</si>
  <si>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</si>
  <si>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</si>
  <si>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</si>
  <si>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</si>
  <si>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</si>
  <si>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</si>
  <si>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</si>
  <si>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</si>
  <si>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</si>
  <si>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</si>
  <si>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</si>
  <si>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</si>
  <si>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</si>
  <si>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</si>
  <si>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</si>
  <si>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</si>
  <si>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</si>
  <si>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</si>
  <si>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</si>
  <si>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</si>
  <si>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</si>
  <si>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</si>
  <si>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</si>
  <si>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</si>
  <si>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</si>
  <si>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</si>
  <si>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</si>
  <si>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</si>
  <si>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</si>
  <si>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</si>
  <si>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</si>
  <si>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</si>
  <si>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</si>
  <si>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</si>
  <si>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</si>
  <si>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</si>
  <si>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</si>
  <si>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</si>
  <si>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</si>
  <si>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</si>
  <si>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</si>
  <si>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</si>
  <si>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</si>
  <si>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</si>
  <si>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</si>
  <si>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</si>
  <si>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</si>
  <si>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</si>
  <si>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</si>
  <si>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</si>
  <si>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</si>
  <si>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</si>
  <si>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</si>
  <si>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</si>
  <si>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</si>
  <si>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</si>
  <si>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</si>
  <si>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</si>
  <si>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</si>
  <si>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</si>
  <si>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</si>
  <si>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</si>
  <si>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</si>
  <si>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</si>
  <si>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</si>
  <si>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</si>
  <si>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</si>
  <si>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</si>
  <si>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</si>
  <si>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</si>
  <si>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</si>
  <si>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</si>
  <si>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</si>
  <si>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</si>
  <si>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</si>
  <si>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</si>
  <si>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</si>
  <si>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</si>
  <si>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</si>
  <si>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</si>
  <si>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</si>
  <si>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</si>
  <si>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</si>
  <si>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</si>
  <si>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</si>
  <si>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</si>
  <si>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</si>
  <si>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</si>
  <si>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</si>
  <si>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</si>
  <si>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</si>
  <si>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</si>
  <si>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</si>
  <si>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</si>
  <si>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</si>
  <si>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</si>
  <si>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</si>
  <si>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</si>
  <si>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</si>
  <si>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</si>
  <si>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</si>
  <si>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</si>
  <si>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</si>
  <si>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</si>
  <si>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</si>
  <si>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</si>
  <si>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</si>
  <si>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</si>
  <si>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</si>
  <si>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</si>
  <si>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</si>
  <si>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</si>
  <si>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</si>
  <si>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</si>
  <si>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</si>
  <si>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</si>
  <si>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</si>
  <si>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</si>
  <si>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</si>
  <si>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</si>
  <si>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</si>
  <si>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</si>
  <si>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</si>
  <si>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</si>
  <si>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</si>
  <si>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</si>
  <si>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</si>
  <si>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</si>
  <si>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</si>
  <si>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</si>
  <si>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</si>
  <si>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</si>
  <si>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</si>
  <si>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</si>
  <si>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</si>
  <si>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</si>
  <si>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</si>
  <si>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</si>
  <si>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</si>
  <si>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</si>
  <si>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</si>
  <si>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</si>
  <si>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</si>
  <si>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</si>
  <si>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</si>
  <si>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</si>
  <si>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</si>
  <si>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</si>
  <si>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</si>
  <si>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</si>
  <si>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</si>
  <si>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</si>
  <si>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</si>
  <si>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</si>
  <si>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</si>
  <si>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</si>
  <si>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</si>
  <si>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</si>
  <si>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</si>
  <si>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</si>
  <si>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</si>
  <si>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</si>
  <si>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</si>
  <si>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</si>
  <si>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</si>
  <si>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</si>
  <si>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</si>
  <si>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</si>
  <si>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</si>
  <si>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</si>
  <si>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</si>
  <si>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</si>
  <si>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</si>
  <si>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</si>
  <si>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</si>
  <si>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</si>
  <si>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</si>
  <si>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</si>
  <si>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</si>
  <si>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</si>
  <si>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</si>
  <si>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</si>
  <si>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</si>
  <si>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</si>
  <si>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</si>
  <si>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</si>
  <si>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</si>
  <si>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</si>
  <si>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</si>
  <si>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</si>
  <si>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</si>
  <si>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</si>
  <si>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</si>
  <si>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</si>
  <si>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</si>
  <si>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</si>
  <si>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</si>
  <si>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</si>
  <si>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</si>
  <si>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</si>
  <si>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</si>
  <si>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</si>
  <si>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</si>
  <si>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</si>
  <si>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</si>
  <si>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</si>
  <si>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</si>
  <si>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</si>
  <si>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</si>
  <si>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</si>
  <si>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</si>
  <si>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</si>
  <si>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</si>
  <si>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</si>
  <si>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</si>
  <si>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</si>
  <si>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</si>
  <si>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</si>
  <si>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</si>
  <si>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</si>
  <si>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</si>
  <si>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</si>
  <si>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</si>
  <si>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</si>
  <si>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</si>
  <si>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</si>
  <si>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</si>
  <si>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</si>
  <si>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</si>
  <si>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</si>
  <si>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</si>
  <si>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</si>
  <si>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</si>
  <si>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</si>
  <si>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</si>
  <si>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</si>
  <si>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</si>
  <si>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</si>
  <si>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</si>
  <si>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</si>
  <si>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</si>
  <si>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</si>
  <si>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</si>
  <si>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</si>
  <si>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</si>
  <si>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</si>
  <si>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</si>
  <si>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</si>
  <si>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</si>
  <si>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</si>
  <si>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</si>
  <si>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</si>
  <si>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</si>
  <si>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</si>
  <si>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</si>
  <si>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</si>
  <si>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</si>
  <si>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</si>
  <si>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</si>
  <si>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</si>
  <si>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</si>
  <si>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</si>
  <si>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</si>
  <si>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</si>
  <si>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</si>
  <si>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</si>
  <si>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</si>
  <si>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</si>
  <si>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</si>
  <si>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</si>
  <si>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</si>
  <si>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</si>
  <si>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</si>
  <si>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</si>
  <si>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</si>
  <si>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</si>
  <si>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</si>
  <si>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</si>
  <si>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</si>
  <si>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</si>
  <si>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</si>
  <si>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</si>
  <si>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</si>
  <si>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</si>
  <si>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</si>
  <si>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</si>
  <si>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</si>
  <si>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</si>
  <si>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</si>
  <si>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</si>
  <si>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</si>
  <si>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</si>
  <si>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</si>
  <si>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</si>
  <si>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</si>
  <si>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</si>
  <si>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</si>
  <si>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</si>
  <si>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</si>
  <si>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</si>
  <si>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</si>
  <si>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</si>
  <si>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</si>
  <si>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</si>
  <si>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</si>
  <si>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</si>
  <si>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</si>
  <si>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</si>
  <si>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</si>
  <si>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</si>
  <si>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</si>
  <si>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</si>
  <si>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</si>
  <si>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</si>
  <si>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</si>
  <si>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</si>
  <si>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</si>
  <si>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</si>
  <si>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</si>
  <si>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</si>
  <si>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</si>
  <si>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</si>
  <si>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</si>
  <si>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</si>
  <si>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</si>
  <si>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</si>
  <si>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</si>
  <si>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</si>
  <si>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</si>
  <si>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</si>
  <si>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</si>
  <si>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</si>
  <si>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</si>
  <si>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</si>
  <si>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</si>
  <si>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</si>
  <si>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</si>
  <si>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</si>
  <si>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</si>
  <si>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</si>
  <si>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</si>
  <si>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</si>
  <si>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</si>
  <si>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</si>
  <si>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</si>
  <si>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</si>
  <si>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</si>
  <si>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</si>
  <si>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</si>
  <si>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</si>
  <si>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</si>
  <si>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</si>
  <si>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</si>
  <si>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</si>
  <si>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</si>
  <si>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</si>
  <si>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</si>
  <si>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</si>
  <si>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</si>
  <si>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</si>
  <si>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</si>
  <si>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</si>
  <si>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</si>
  <si>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</si>
  <si>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</si>
  <si>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</si>
  <si>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</si>
  <si>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</si>
  <si>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</si>
  <si>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</si>
  <si>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</si>
  <si>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</si>
  <si>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</si>
  <si>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</si>
  <si>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</si>
  <si>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</si>
  <si>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</si>
  <si>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</si>
  <si>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</si>
  <si>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</si>
  <si>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</si>
  <si>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</si>
  <si>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</si>
  <si>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</si>
  <si>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</si>
  <si>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</si>
  <si>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</si>
  <si>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</si>
  <si>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</si>
  <si>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</si>
  <si>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</si>
  <si>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</si>
  <si>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</si>
  <si>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</si>
  <si>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</si>
  <si>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</si>
  <si>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</si>
  <si>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</si>
  <si>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</si>
  <si>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</si>
  <si>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</si>
  <si>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</si>
  <si>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</si>
  <si>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</si>
  <si>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</si>
  <si>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</si>
  <si>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</si>
  <si>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</si>
  <si>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</si>
  <si>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</si>
  <si>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</si>
  <si>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</si>
  <si>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</si>
  <si>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</si>
  <si>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</si>
  <si>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</si>
  <si>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</si>
  <si>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</si>
  <si>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</si>
  <si>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</si>
  <si>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</si>
  <si>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</si>
  <si>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</si>
  <si>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</si>
  <si>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</si>
  <si>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</si>
  <si>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</si>
  <si>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</si>
  <si>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</si>
  <si>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</si>
  <si>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</si>
  <si>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</si>
  <si>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</si>
  <si>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</si>
  <si>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</si>
  <si>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</si>
  <si>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</si>
  <si>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</si>
  <si>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</si>
  <si>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</si>
  <si>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</si>
  <si>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</si>
  <si>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</si>
  <si>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</si>
  <si>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</si>
  <si>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</si>
  <si>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</si>
  <si>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</si>
  <si>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</si>
  <si>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</si>
  <si>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</si>
  <si>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</si>
  <si>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</si>
  <si>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</si>
  <si>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</si>
  <si>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</si>
  <si>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</si>
  <si>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</si>
  <si>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</si>
  <si>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</si>
  <si>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</si>
  <si>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</si>
  <si>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</si>
  <si>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</si>
  <si>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</si>
  <si>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</si>
  <si>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</si>
  <si>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</si>
  <si>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</si>
  <si>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</si>
  <si>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</si>
  <si>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</si>
  <si>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</si>
  <si>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</si>
  <si>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</si>
  <si>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</si>
  <si>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</si>
  <si>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</si>
  <si>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</si>
  <si>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</si>
  <si>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</si>
  <si>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</si>
  <si>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</si>
  <si>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</si>
  <si>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</si>
  <si>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</si>
  <si>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</si>
  <si>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</si>
  <si>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</si>
  <si>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</si>
  <si>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</si>
  <si>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</si>
  <si>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</si>
  <si>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</si>
  <si>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</si>
  <si>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</si>
  <si>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</si>
  <si>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</si>
  <si>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</si>
  <si>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</si>
  <si>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</si>
  <si>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</si>
  <si>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</si>
  <si>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</si>
  <si>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</si>
  <si>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</si>
  <si>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</si>
  <si>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</si>
  <si>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</si>
  <si>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</si>
  <si>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</si>
  <si>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</si>
  <si>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</si>
  <si>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</si>
  <si>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</si>
  <si>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</si>
  <si>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</si>
  <si>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</si>
  <si>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</si>
  <si>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</si>
  <si>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</si>
  <si>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</si>
  <si>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</si>
  <si>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</si>
  <si>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</si>
  <si>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</si>
  <si>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</si>
  <si>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</si>
  <si>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</si>
  <si>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</si>
  <si>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</si>
  <si>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</si>
  <si>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</si>
  <si>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</si>
  <si>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</si>
  <si>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</si>
  <si>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</si>
  <si>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</si>
  <si>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</si>
  <si>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</si>
  <si>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</si>
  <si>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</si>
  <si>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</si>
  <si>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</si>
  <si>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</si>
  <si>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</si>
  <si>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</si>
  <si>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</si>
  <si>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</si>
  <si>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</si>
  <si>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</si>
  <si>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</si>
  <si>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</si>
  <si>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</si>
  <si>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</si>
  <si>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</si>
  <si>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</si>
  <si>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</si>
  <si>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</si>
  <si>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</si>
  <si>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</si>
  <si>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</si>
  <si>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</si>
  <si>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</si>
  <si>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</si>
  <si>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</si>
  <si>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</si>
  <si>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</si>
  <si>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</si>
  <si>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</si>
  <si>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</si>
  <si>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</si>
  <si>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</si>
  <si>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</si>
  <si>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</si>
  <si>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</si>
  <si>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</si>
  <si>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</si>
  <si>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</si>
  <si>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</si>
  <si>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</si>
  <si>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</si>
  <si>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</si>
  <si>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</si>
  <si>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</si>
  <si>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</si>
  <si>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</si>
  <si>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</si>
  <si>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</si>
  <si>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</si>
  <si>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</si>
  <si>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</si>
  <si>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</si>
  <si>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</si>
  <si>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</si>
  <si>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</si>
  <si>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</si>
  <si>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</si>
  <si>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</si>
  <si>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</si>
  <si>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</si>
  <si>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</si>
  <si>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</si>
  <si>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</si>
  <si>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</si>
  <si>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</si>
  <si>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</si>
  <si>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</si>
  <si>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</si>
  <si>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</si>
  <si>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</si>
  <si>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</si>
  <si>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</si>
  <si>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</si>
  <si>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</si>
  <si>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</si>
  <si>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</si>
  <si>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</si>
  <si>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</si>
  <si>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</si>
  <si>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</si>
  <si>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</si>
  <si>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</si>
  <si>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</si>
  <si>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</si>
  <si>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</si>
  <si>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</si>
  <si>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</si>
  <si>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</si>
  <si>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</si>
  <si>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</si>
  <si>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</si>
  <si>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</si>
  <si>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</si>
  <si>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</si>
  <si>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</si>
  <si>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</si>
  <si>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</si>
  <si>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</si>
  <si>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</si>
  <si>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</si>
  <si>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</si>
  <si>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</si>
  <si>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</si>
  <si>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</si>
  <si>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</si>
  <si>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</si>
  <si>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</si>
  <si>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</si>
  <si>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</si>
  <si>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</si>
  <si>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</si>
  <si>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</si>
  <si>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</si>
  <si>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</si>
  <si>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</si>
  <si>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</si>
  <si>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</si>
  <si>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</si>
  <si>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</si>
  <si>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</si>
  <si>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</si>
  <si>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</si>
  <si>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</si>
  <si>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</si>
  <si>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</si>
  <si>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</si>
  <si>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</si>
  <si>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</si>
  <si>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</si>
  <si>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</si>
  <si>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</si>
  <si>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</si>
  <si>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</si>
  <si>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</si>
  <si>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</si>
  <si>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</si>
  <si>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</si>
  <si>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</si>
  <si>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</si>
  <si>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</si>
  <si>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</si>
  <si>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</si>
  <si>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</si>
  <si>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</si>
  <si>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</si>
  <si>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</si>
  <si>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</si>
  <si>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</si>
  <si>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</si>
  <si>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</si>
  <si>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</si>
  <si>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</si>
  <si>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</si>
  <si>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</si>
  <si>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</si>
  <si>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</si>
  <si>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</si>
  <si>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</si>
  <si>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</si>
  <si>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</si>
  <si>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</si>
  <si>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</si>
  <si>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</si>
  <si>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</si>
  <si>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</si>
  <si>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</si>
  <si>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</si>
  <si>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</si>
  <si>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</si>
  <si>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</si>
  <si>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</si>
  <si>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</si>
  <si>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</si>
  <si>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</si>
  <si>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</si>
  <si>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</si>
  <si>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</si>
  <si>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</si>
  <si>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</si>
  <si>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</si>
  <si>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</si>
  <si>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</si>
  <si>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</si>
  <si>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</si>
  <si>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</si>
  <si>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</si>
  <si>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</si>
  <si>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</si>
  <si>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</si>
  <si>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</si>
  <si>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</si>
  <si>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</si>
  <si>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</si>
  <si>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</si>
  <si>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</si>
  <si>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</si>
  <si>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</si>
  <si>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</si>
  <si>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</si>
  <si>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</si>
  <si>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</si>
  <si>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</si>
  <si>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</si>
  <si>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</si>
  <si>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</si>
  <si>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</si>
  <si>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</si>
  <si>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</si>
  <si>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</si>
  <si>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</si>
  <si>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</si>
  <si>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</si>
  <si>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</si>
  <si>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</si>
  <si>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</si>
  <si>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</si>
  <si>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</si>
  <si>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</si>
  <si>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</si>
  <si>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</si>
  <si>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</si>
  <si>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</si>
  <si>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</si>
  <si>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</si>
  <si>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</si>
  <si>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</si>
  <si>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</si>
  <si>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</si>
  <si>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</si>
  <si>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</si>
  <si>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</si>
  <si>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</si>
  <si>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</si>
  <si>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</si>
  <si>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</si>
  <si>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</si>
  <si>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</si>
  <si>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</si>
  <si>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</si>
  <si>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</si>
  <si>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</si>
  <si>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</si>
  <si>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</si>
  <si>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</si>
  <si>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</si>
  <si>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</si>
  <si>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</si>
  <si>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</si>
  <si>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</si>
  <si>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</si>
  <si>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</si>
  <si>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</si>
  <si>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</si>
  <si>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</si>
  <si>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</si>
  <si>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</si>
  <si>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</si>
  <si>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</si>
  <si>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</si>
  <si>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</si>
  <si>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</si>
  <si>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</si>
  <si>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</si>
  <si>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</si>
  <si>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</si>
  <si>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</si>
  <si>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</si>
  <si>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</si>
  <si>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</si>
  <si>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</si>
  <si>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</si>
  <si>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</si>
  <si>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</si>
  <si>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</si>
  <si>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</si>
  <si>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</si>
  <si>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</si>
  <si>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</si>
  <si>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</si>
  <si>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</si>
  <si>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</si>
  <si>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</si>
  <si>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</si>
  <si>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</si>
  <si>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</si>
  <si>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</si>
  <si>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</si>
  <si>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</si>
  <si>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</si>
  <si>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</si>
  <si>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</si>
  <si>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</si>
  <si>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</si>
  <si>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</si>
  <si>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</si>
  <si>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</si>
  <si>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</si>
  <si>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</si>
  <si>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</si>
  <si>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</si>
  <si>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</si>
  <si>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</si>
  <si>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</si>
  <si>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</si>
  <si>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</si>
  <si>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</si>
  <si>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</si>
  <si>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</si>
  <si>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</si>
  <si>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</si>
  <si>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</si>
  <si>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</si>
  <si>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</si>
  <si>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</si>
  <si>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</si>
  <si>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</si>
  <si>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</si>
  <si>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</si>
  <si>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</si>
  <si>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</si>
  <si>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</si>
  <si>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</si>
  <si>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</si>
  <si>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</si>
  <si>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</si>
  <si>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</si>
  <si>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</si>
  <si>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</si>
  <si>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</si>
  <si>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</si>
  <si>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</si>
  <si>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</si>
  <si>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</si>
  <si>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</si>
  <si>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</si>
  <si>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</si>
  <si>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</si>
  <si>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</si>
  <si>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</si>
  <si>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</si>
  <si>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</si>
  <si>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</si>
  <si>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</si>
  <si>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</si>
  <si>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</si>
  <si>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</si>
  <si>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</si>
  <si>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</si>
  <si>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</si>
  <si>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</si>
  <si>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</si>
  <si>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</si>
  <si>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</si>
  <si>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</si>
  <si>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</si>
  <si>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</si>
  <si>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</si>
  <si>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</si>
  <si>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</si>
  <si>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</si>
  <si>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</si>
  <si>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</si>
  <si>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</si>
  <si>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</si>
  <si>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</si>
  <si>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</si>
  <si>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</si>
  <si>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</si>
  <si>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</si>
  <si>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</si>
  <si>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</si>
  <si>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</si>
  <si>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</si>
  <si>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</si>
  <si>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</si>
  <si>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</si>
  <si>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</si>
  <si>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</si>
  <si>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</si>
  <si>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</si>
  <si>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</si>
  <si>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</si>
  <si>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</si>
  <si>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</si>
  <si>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</si>
  <si>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</si>
  <si>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</si>
  <si>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</si>
  <si>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</si>
  <si>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</si>
  <si>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</si>
  <si>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</si>
  <si>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</si>
  <si>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</si>
  <si>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</si>
  <si>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</si>
  <si>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</si>
  <si>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</si>
  <si>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</si>
  <si>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</si>
  <si>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</si>
  <si>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</si>
  <si>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</si>
  <si>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</si>
  <si>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</si>
  <si>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</si>
  <si>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</si>
  <si>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</si>
  <si>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</si>
  <si>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</si>
  <si>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</si>
  <si>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</si>
  <si>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</si>
  <si>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</si>
  <si>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</si>
  <si>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</si>
  <si>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</si>
  <si>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</si>
  <si>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</si>
  <si>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</si>
  <si>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</si>
  <si>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</si>
  <si>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</si>
  <si>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</si>
  <si>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</si>
  <si>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</si>
  <si>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</si>
  <si>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</si>
  <si>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</si>
  <si>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</si>
  <si>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</si>
  <si>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</si>
  <si>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</si>
  <si>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</si>
  <si>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</si>
  <si>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</si>
  <si>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</si>
  <si>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</si>
  <si>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</si>
  <si>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</si>
  <si>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</si>
  <si>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</si>
  <si>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</si>
  <si>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</si>
  <si>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</si>
  <si>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</si>
  <si>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</si>
  <si>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</si>
  <si>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</si>
  <si>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</si>
  <si>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</si>
  <si>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</si>
  <si>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</si>
  <si>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</si>
  <si>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</si>
  <si>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</si>
  <si>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</si>
  <si>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</si>
  <si>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</si>
  <si>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</si>
  <si>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</si>
  <si>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</si>
  <si>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</si>
  <si>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</si>
  <si>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</si>
  <si>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</si>
  <si>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</si>
  <si>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</si>
  <si>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</si>
  <si>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</si>
  <si>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</si>
  <si>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</si>
  <si>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</si>
  <si>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</si>
  <si>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</si>
  <si>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</si>
  <si>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</si>
  <si>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</si>
  <si>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</si>
  <si>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</si>
  <si>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</si>
  <si>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</si>
  <si>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</si>
  <si>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</si>
  <si>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</si>
  <si>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</si>
  <si>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</si>
  <si>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</si>
  <si>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</si>
  <si>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</si>
  <si>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</si>
  <si>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</si>
  <si>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</si>
  <si>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</si>
  <si>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</si>
  <si>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</si>
  <si>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</si>
  <si>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</si>
  <si>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</si>
  <si>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</si>
  <si>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</si>
  <si>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</si>
  <si>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</si>
  <si>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</si>
  <si>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</si>
  <si>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</si>
  <si>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</si>
  <si>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</si>
  <si>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</si>
  <si>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</si>
  <si>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</si>
  <si>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</si>
  <si>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</si>
  <si>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</si>
  <si>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</si>
  <si>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</si>
  <si>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</si>
  <si>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</si>
  <si>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</si>
  <si>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</si>
  <si>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</si>
  <si>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</si>
  <si>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</si>
  <si>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</si>
  <si>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</si>
  <si>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</si>
  <si>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</si>
  <si>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</si>
  <si>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</si>
  <si>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</si>
  <si>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</si>
  <si>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</si>
  <si>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</si>
  <si>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</si>
  <si>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</si>
  <si>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</si>
  <si>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</si>
  <si>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</si>
  <si>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</si>
  <si>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</si>
  <si>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</si>
  <si>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</si>
  <si>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</si>
  <si>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</si>
  <si>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</si>
  <si>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</si>
  <si>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</si>
  <si>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</si>
  <si>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</si>
  <si>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</si>
  <si>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</si>
  <si>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</si>
  <si>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</si>
  <si>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</si>
  <si>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</si>
  <si>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</si>
  <si>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</si>
  <si>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</si>
  <si>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</si>
  <si>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</si>
  <si>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</si>
  <si>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</si>
  <si>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</si>
  <si>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</si>
  <si>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</si>
  <si>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</si>
  <si>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</si>
  <si>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</si>
  <si>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</si>
  <si>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</si>
  <si>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</si>
  <si>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</si>
  <si>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</si>
  <si>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</si>
  <si>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</si>
  <si>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</si>
  <si>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</si>
  <si>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</si>
  <si>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</si>
  <si>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</si>
  <si>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</si>
  <si>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</si>
  <si>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</si>
  <si>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</si>
  <si>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</si>
  <si>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</si>
  <si>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</si>
  <si>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</si>
  <si>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</si>
  <si>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</si>
  <si>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</si>
  <si>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</si>
  <si>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</si>
  <si>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</si>
  <si>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</si>
  <si>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</si>
  <si>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</si>
  <si>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</si>
  <si>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</si>
  <si>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</si>
  <si>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</si>
  <si>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</si>
  <si>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</si>
  <si>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</si>
  <si>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</si>
  <si>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</si>
  <si>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</si>
  <si>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</si>
  <si>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</si>
  <si>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</si>
  <si>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</si>
  <si>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</si>
  <si>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</si>
  <si>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</si>
  <si>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</si>
  <si>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</si>
  <si>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</si>
  <si>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</si>
  <si>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</si>
  <si>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</si>
  <si>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</si>
  <si>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</si>
  <si>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</si>
  <si>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</si>
  <si>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</si>
  <si>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</si>
  <si>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</si>
  <si>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</si>
  <si>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</si>
  <si>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</si>
  <si>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</si>
  <si>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</si>
  <si>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</si>
  <si>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</si>
  <si>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</si>
  <si>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</si>
  <si>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</si>
  <si>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</si>
  <si>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</si>
  <si>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</si>
  <si>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</si>
  <si>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</si>
  <si>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</si>
  <si>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</si>
  <si>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</si>
  <si>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</si>
  <si>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</si>
  <si>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</si>
  <si>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</si>
  <si>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</si>
  <si>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</si>
  <si>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</si>
  <si>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</si>
  <si>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</si>
  <si>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</si>
  <si>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</si>
  <si>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</si>
  <si>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</si>
  <si>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</si>
  <si>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</si>
  <si>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</si>
  <si>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</si>
  <si>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</si>
  <si>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</si>
  <si>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</si>
  <si>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</si>
  <si>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</si>
  <si>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</si>
  <si>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</si>
  <si>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</si>
  <si>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</si>
  <si>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</si>
  <si>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</si>
  <si>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</si>
  <si>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</si>
  <si>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</si>
  <si>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</si>
  <si>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</si>
  <si>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</si>
  <si>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</si>
  <si>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</si>
  <si>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</si>
  <si>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</si>
  <si>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</si>
  <si>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</si>
  <si>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</si>
  <si>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</si>
  <si>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</si>
  <si>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</si>
  <si>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</si>
  <si>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</si>
  <si>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</si>
  <si>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</si>
  <si>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</si>
  <si>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</si>
  <si>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</si>
  <si>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</si>
  <si>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</si>
  <si>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</si>
  <si>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</si>
  <si>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</si>
  <si>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</si>
  <si>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</si>
  <si>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</si>
  <si>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</si>
  <si>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</si>
  <si>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</si>
  <si>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</si>
  <si>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</si>
  <si>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</si>
  <si>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</si>
  <si>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</si>
  <si>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</si>
  <si>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</si>
  <si>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</si>
  <si>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</si>
  <si>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</si>
  <si>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</si>
  <si>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</si>
  <si>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</si>
  <si>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</si>
  <si>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</si>
  <si>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</si>
  <si>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</si>
  <si>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</si>
  <si>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</si>
  <si>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</si>
  <si>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</si>
  <si>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</si>
  <si>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</si>
  <si>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</si>
  <si>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</si>
  <si>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</si>
  <si>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</si>
  <si>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</si>
  <si>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</si>
  <si>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</si>
  <si>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</si>
  <si>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</si>
  <si>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</si>
  <si>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</si>
  <si>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</si>
  <si>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</si>
  <si>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</si>
  <si>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</si>
  <si>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</si>
  <si>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</si>
  <si>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</si>
  <si>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</si>
  <si>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</si>
  <si>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</si>
  <si>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</si>
  <si>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</si>
  <si>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</si>
  <si>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</si>
  <si>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</si>
  <si>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</si>
  <si>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</si>
  <si>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</si>
  <si>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</si>
  <si>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</si>
  <si>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</si>
  <si>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</si>
  <si>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</si>
  <si>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</si>
  <si>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</si>
  <si>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</si>
  <si>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</si>
  <si>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</si>
  <si>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</si>
  <si>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</si>
  <si>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</si>
  <si>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</si>
  <si>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</si>
  <si>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</si>
  <si>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</si>
  <si>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</si>
  <si>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</si>
  <si>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</si>
  <si>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</si>
  <si>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</si>
  <si>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</si>
  <si>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</si>
  <si>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</si>
  <si>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</si>
  <si>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</si>
  <si>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</si>
  <si>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</si>
  <si>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</si>
  <si>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</si>
  <si>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</si>
  <si>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</si>
  <si>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</si>
  <si>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</si>
  <si>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</si>
  <si>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</si>
  <si>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</si>
  <si>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</si>
  <si>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</si>
  <si>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</si>
  <si>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</si>
  <si>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</si>
  <si>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</si>
  <si>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</si>
  <si>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</si>
  <si>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</si>
  <si>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</si>
  <si>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</si>
  <si>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</si>
  <si>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</si>
  <si>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</si>
  <si>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</si>
  <si>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</si>
  <si>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</si>
  <si>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</si>
  <si>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</si>
  <si>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</si>
  <si>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</si>
  <si>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</si>
  <si>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</si>
  <si>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</si>
  <si>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</si>
  <si>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</si>
  <si>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</si>
  <si>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</si>
  <si>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</si>
  <si>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</si>
  <si>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</si>
  <si>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</si>
  <si>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</si>
  <si>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</si>
  <si>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</si>
  <si>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</si>
  <si>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</si>
  <si>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</si>
  <si>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</si>
  <si>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</si>
  <si>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</si>
  <si>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</si>
  <si>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</si>
  <si>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</si>
  <si>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</si>
  <si>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</si>
  <si>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</si>
  <si>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</si>
  <si>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</si>
  <si>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</si>
  <si>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</si>
  <si>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</si>
  <si>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</si>
  <si>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</si>
  <si>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</si>
  <si>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</si>
  <si>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</si>
  <si>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</si>
  <si>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</si>
  <si>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</si>
  <si>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</si>
  <si>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</si>
  <si>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</si>
  <si>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</si>
  <si>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</si>
  <si>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</si>
  <si>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</si>
  <si>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</si>
  <si>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</si>
  <si>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</si>
  <si>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</si>
  <si>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</si>
  <si>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</si>
  <si>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</si>
  <si>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</si>
  <si>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</si>
  <si>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</si>
  <si>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</si>
  <si>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</si>
  <si>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</si>
  <si>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</si>
  <si>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</si>
  <si>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</si>
  <si>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</si>
  <si>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</si>
  <si>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</si>
  <si>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</si>
  <si>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</si>
  <si>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</si>
  <si>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</si>
  <si>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</si>
  <si>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</si>
  <si>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</si>
  <si>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</si>
  <si>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</si>
  <si>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</si>
  <si>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</si>
  <si>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</si>
  <si>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</si>
  <si>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</si>
  <si>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</si>
  <si>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</si>
  <si>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</si>
  <si>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</si>
  <si>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</si>
  <si>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</si>
  <si>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</si>
  <si>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</si>
  <si>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</si>
  <si>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</si>
  <si>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</si>
  <si>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</si>
  <si>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</si>
  <si>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</si>
  <si>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</si>
  <si>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</si>
  <si>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</si>
  <si>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</si>
  <si>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</si>
  <si>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</si>
  <si>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</si>
  <si>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</si>
  <si>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</si>
  <si>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</si>
  <si>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</si>
  <si>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</si>
  <si>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</si>
  <si>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</si>
  <si>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</si>
  <si>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</si>
  <si>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</si>
  <si>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</si>
  <si>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</si>
  <si>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</si>
  <si>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</si>
  <si>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</si>
  <si>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</si>
  <si>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</si>
  <si>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</si>
  <si>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</si>
  <si>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</si>
  <si>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</si>
  <si>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</si>
  <si>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</si>
  <si>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</si>
  <si>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</si>
  <si>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</si>
  <si>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</si>
  <si>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</si>
  <si>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</si>
  <si>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</si>
  <si>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</si>
  <si>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</si>
  <si>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</si>
  <si>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</si>
  <si>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</si>
  <si>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</si>
  <si>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</si>
  <si>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</si>
  <si>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</si>
  <si>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</si>
  <si>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</si>
  <si>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</si>
  <si>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</si>
  <si>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</si>
  <si>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</si>
  <si>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</si>
  <si>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</si>
  <si>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</si>
  <si>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</si>
  <si>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</si>
  <si>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</si>
  <si>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</si>
  <si>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</si>
  <si>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</si>
  <si>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</si>
  <si>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</si>
  <si>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</si>
  <si>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</si>
  <si>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</si>
  <si>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</si>
  <si>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</si>
  <si>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</si>
  <si>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</si>
  <si>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</si>
  <si>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</si>
  <si>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</si>
  <si>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</si>
  <si>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</si>
  <si>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</si>
  <si>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</si>
  <si>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</si>
  <si>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</si>
  <si>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</si>
  <si>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</si>
  <si>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</si>
  <si>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</si>
  <si>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</si>
  <si>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</si>
  <si>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</si>
  <si>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</si>
  <si>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</si>
  <si>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</si>
  <si>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</si>
  <si>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</si>
  <si>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</si>
  <si>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</si>
  <si>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</si>
  <si>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</si>
  <si>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</si>
  <si>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</si>
  <si>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</si>
  <si>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</si>
  <si>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</si>
  <si>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</si>
  <si>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</si>
  <si>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</si>
  <si>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</si>
  <si>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</si>
  <si>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</si>
  <si>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</si>
  <si>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</si>
  <si>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</si>
  <si>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</si>
  <si>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</si>
  <si>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</si>
  <si>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</si>
  <si>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</si>
  <si>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</si>
  <si>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</si>
  <si>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</si>
  <si>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</si>
  <si>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</si>
  <si>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</si>
  <si>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</si>
  <si>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</si>
  <si>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</si>
  <si>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</si>
  <si>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</si>
  <si>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</si>
  <si>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</si>
  <si>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</si>
  <si>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</si>
  <si>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</si>
  <si>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</si>
  <si>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</si>
  <si>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</si>
  <si>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</si>
  <si>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</si>
  <si>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</si>
  <si>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</si>
  <si>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</si>
  <si>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</si>
  <si>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</si>
  <si>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</si>
  <si>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</si>
  <si>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</si>
  <si>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</si>
  <si>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</si>
  <si>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</si>
  <si>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</si>
  <si>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</si>
  <si>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</si>
  <si>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</si>
  <si>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</si>
  <si>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</si>
  <si>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</si>
  <si>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</si>
  <si>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</si>
  <si>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</si>
  <si>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</si>
  <si>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</si>
  <si>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</si>
  <si>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</si>
  <si>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</si>
  <si>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</si>
  <si>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</si>
  <si>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</si>
  <si>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</si>
  <si>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</si>
  <si>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</si>
  <si>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</si>
  <si>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</si>
  <si>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</si>
  <si>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</si>
  <si>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</si>
  <si>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</si>
  <si>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</si>
  <si>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</si>
  <si>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</si>
  <si>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</si>
  <si>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</si>
  <si>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</si>
  <si>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</si>
  <si>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</si>
  <si>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</si>
  <si>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</si>
  <si>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</si>
  <si>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</si>
  <si>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</si>
  <si>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</si>
  <si>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</si>
  <si>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</si>
  <si>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</si>
  <si>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</si>
  <si>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</si>
  <si>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</si>
  <si>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</si>
  <si>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</si>
  <si>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</si>
  <si>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</si>
  <si>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</si>
  <si>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</si>
  <si>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</si>
  <si>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</si>
  <si>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</si>
  <si>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</si>
  <si>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</si>
  <si>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</si>
  <si>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</si>
  <si>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</si>
  <si>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</si>
  <si>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</si>
  <si>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</si>
  <si>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</si>
  <si>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</si>
  <si>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</si>
  <si>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</si>
  <si>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</si>
  <si>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</si>
  <si>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</si>
  <si>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</si>
  <si>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</si>
  <si>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</si>
  <si>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</si>
  <si>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</si>
  <si>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</si>
  <si>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</si>
  <si>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</si>
  <si>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</si>
  <si>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</si>
  <si>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</si>
  <si>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</si>
  <si>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</si>
  <si>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</si>
  <si>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</si>
  <si>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</si>
  <si>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</si>
  <si>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</si>
  <si>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</si>
  <si>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</si>
  <si>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</si>
  <si>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</si>
  <si>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</si>
  <si>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</si>
  <si>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</si>
  <si>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</si>
  <si>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</si>
  <si>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</si>
  <si>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</si>
  <si>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</si>
  <si>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</si>
  <si>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</si>
  <si>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</si>
  <si>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</si>
  <si>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</si>
  <si>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</si>
  <si>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</si>
  <si>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</si>
  <si>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</si>
  <si>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</si>
  <si>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</si>
  <si>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</si>
  <si>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</si>
  <si>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</si>
  <si>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</si>
  <si>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</si>
  <si>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</si>
  <si>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</si>
  <si>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</si>
  <si>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</si>
  <si>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</si>
  <si>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</si>
  <si>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</si>
  <si>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</si>
  <si>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</si>
  <si>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</si>
  <si>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</si>
  <si>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</si>
  <si>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</si>
  <si>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</si>
  <si>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</si>
  <si>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</si>
  <si>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</si>
  <si>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</si>
  <si>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</si>
  <si>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</si>
  <si>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</si>
  <si>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</si>
  <si>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</si>
  <si>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</si>
  <si>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</si>
  <si>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</si>
  <si>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</si>
  <si>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</si>
  <si>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</si>
  <si>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</si>
  <si>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</si>
  <si>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</si>
  <si>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</si>
  <si>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</si>
  <si>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</si>
  <si>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</si>
  <si>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</si>
  <si>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</si>
  <si>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</si>
  <si>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</si>
  <si>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</si>
  <si>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</si>
  <si>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</si>
  <si>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</si>
  <si>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</si>
  <si>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</si>
  <si>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</si>
  <si>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</si>
  <si>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</si>
  <si>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</si>
  <si>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</si>
  <si>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</si>
  <si>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</si>
  <si>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</si>
  <si>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</si>
  <si>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</si>
  <si>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</si>
  <si>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</si>
  <si>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</si>
  <si>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</si>
  <si>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</si>
  <si>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</si>
  <si>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</si>
  <si>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</si>
  <si>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</si>
  <si>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</si>
  <si>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</si>
  <si>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</si>
  <si>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</si>
  <si>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</si>
  <si>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</si>
  <si>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</si>
  <si>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</si>
  <si>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</si>
  <si>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</si>
  <si>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</si>
  <si>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</si>
  <si>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</si>
  <si>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</si>
  <si>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</si>
  <si>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</si>
  <si>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</si>
  <si>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</si>
  <si>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</si>
  <si>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</si>
  <si>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</si>
  <si>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</si>
  <si>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</si>
  <si>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</si>
  <si>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</si>
  <si>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</si>
  <si>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</si>
  <si>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</si>
  <si>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</si>
  <si>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</si>
  <si>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</si>
  <si>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</si>
  <si>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</si>
  <si>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</si>
  <si>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</si>
  <si>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</si>
  <si>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</si>
  <si>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</si>
  <si>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</si>
  <si>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</si>
  <si>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</si>
  <si>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</si>
  <si>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</si>
  <si>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</si>
  <si>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</si>
  <si>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</si>
  <si>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</si>
  <si>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</si>
  <si>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</si>
  <si>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</si>
  <si>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</si>
  <si>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</si>
  <si>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</si>
  <si>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</si>
  <si>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</si>
  <si>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</si>
  <si>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</si>
  <si>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</si>
  <si>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</si>
  <si>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</si>
  <si>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</si>
  <si>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</si>
  <si>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</si>
  <si>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</si>
  <si>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</si>
  <si>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</si>
  <si>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</si>
  <si>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</si>
  <si>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</si>
  <si>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</si>
  <si>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</si>
  <si>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</si>
  <si>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</si>
  <si>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</si>
  <si>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</si>
  <si>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</si>
  <si>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</si>
  <si>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</si>
  <si>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</si>
  <si>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</si>
  <si>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</si>
  <si>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</si>
  <si>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</si>
  <si>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</si>
  <si>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</si>
  <si>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</si>
  <si>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</si>
  <si>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</si>
  <si>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</si>
  <si>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</si>
  <si>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</si>
  <si>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</si>
  <si>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</si>
  <si>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</si>
  <si>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</si>
  <si>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</si>
  <si>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</si>
  <si>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</si>
  <si>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</si>
  <si>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</si>
  <si>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</si>
  <si>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</si>
  <si>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</si>
  <si>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</si>
  <si>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</si>
  <si>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</si>
  <si>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</si>
  <si>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</si>
  <si>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</si>
  <si>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</si>
  <si>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</si>
  <si>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</si>
  <si>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</si>
  <si>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</si>
  <si>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</si>
  <si>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</si>
  <si>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</si>
  <si>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</si>
  <si>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</si>
  <si>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</si>
  <si>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</si>
  <si>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</si>
  <si>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</si>
  <si>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</si>
  <si>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</si>
  <si>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</si>
  <si>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</si>
  <si>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</si>
  <si>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</si>
  <si>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</si>
  <si>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</si>
  <si>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</si>
  <si>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</si>
  <si>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</si>
  <si>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</si>
  <si>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</si>
  <si>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</si>
  <si>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</si>
  <si>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</si>
  <si>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</si>
  <si>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</si>
  <si>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</si>
  <si>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</si>
  <si>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</si>
  <si>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</si>
  <si>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</si>
  <si>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</si>
  <si>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</si>
  <si>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</si>
  <si>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</si>
  <si>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</si>
  <si>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</si>
  <si>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</si>
  <si>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</si>
  <si>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</si>
  <si>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</si>
  <si>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</si>
  <si>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</si>
  <si>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</si>
  <si>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</si>
  <si>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</si>
  <si>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</si>
  <si>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</si>
  <si>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</si>
  <si>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</si>
  <si>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</si>
  <si>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</si>
  <si>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</si>
  <si>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</si>
  <si>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</si>
  <si>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</si>
  <si>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</si>
  <si>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</si>
  <si>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</si>
  <si>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</si>
  <si>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</si>
  <si>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</si>
  <si>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</si>
  <si>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</si>
  <si>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</si>
  <si>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</si>
  <si>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</si>
  <si>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</si>
  <si>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</si>
  <si>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</si>
  <si>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</si>
  <si>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</si>
  <si>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</si>
  <si>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</si>
  <si>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</si>
  <si>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</si>
  <si>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</si>
  <si>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</si>
  <si>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</si>
  <si>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</si>
  <si>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</si>
  <si>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</si>
  <si>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</si>
  <si>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</si>
  <si>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</si>
  <si>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</si>
  <si>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</si>
  <si>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</si>
  <si>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</si>
  <si>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</si>
  <si>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</si>
  <si>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</si>
  <si>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</si>
  <si>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</si>
  <si>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</si>
  <si>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</si>
  <si>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</si>
  <si>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</si>
  <si>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</si>
  <si>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</si>
  <si>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</si>
  <si>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</si>
  <si>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</si>
  <si>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</si>
  <si>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</si>
  <si>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</si>
  <si>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</si>
  <si>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</si>
  <si>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</si>
  <si>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</si>
  <si>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</si>
  <si>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</si>
  <si>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</si>
  <si>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</si>
  <si>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</si>
  <si>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</si>
  <si>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</si>
  <si>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</si>
  <si>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</si>
  <si>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</si>
  <si>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</si>
  <si>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</si>
  <si>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</si>
  <si>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</si>
  <si>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</si>
  <si>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</si>
  <si>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</si>
  <si>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</si>
  <si>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</si>
  <si>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</si>
  <si>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</si>
  <si>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</si>
  <si>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</si>
  <si>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</si>
  <si>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</si>
  <si>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</si>
  <si>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</si>
  <si>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</si>
  <si>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</si>
  <si>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</si>
  <si>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</si>
  <si>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</si>
  <si>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</si>
  <si>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</si>
  <si>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</si>
  <si>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</si>
  <si>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</si>
  <si>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</si>
  <si>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</si>
  <si>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</si>
  <si>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</si>
  <si>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</si>
  <si>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</si>
  <si>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</si>
  <si>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</si>
  <si>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</si>
  <si>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</si>
  <si>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</si>
  <si>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</si>
  <si>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</si>
  <si>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</si>
  <si>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</si>
  <si>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</si>
  <si>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</si>
  <si>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</si>
  <si>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</si>
  <si>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</si>
  <si>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</si>
  <si>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</si>
  <si>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</si>
  <si>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</si>
  <si>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</si>
  <si>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</si>
  <si>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</si>
  <si>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</si>
  <si>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</si>
  <si>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</si>
  <si>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</si>
  <si>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</si>
  <si>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</si>
  <si>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</si>
  <si>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</si>
  <si>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</si>
  <si>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</si>
  <si>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</si>
  <si>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</si>
  <si>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</si>
  <si>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</si>
  <si>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</si>
  <si>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</si>
  <si>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</si>
  <si>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</si>
  <si>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</si>
  <si>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</si>
  <si>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</si>
  <si>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</si>
  <si>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</si>
  <si>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</si>
  <si>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</si>
  <si>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</si>
  <si>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</si>
  <si>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</si>
  <si>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</si>
  <si>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</si>
  <si>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</si>
  <si>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</si>
  <si>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</si>
  <si>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</si>
  <si>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</si>
  <si>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</si>
  <si>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</si>
  <si>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</si>
  <si>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</si>
  <si>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</si>
  <si>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</si>
  <si>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</si>
  <si>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</si>
  <si>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</si>
  <si>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</si>
  <si>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</si>
  <si>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</si>
  <si>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</si>
  <si>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</si>
  <si>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</si>
  <si>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</si>
  <si>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</si>
  <si>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</si>
  <si>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</si>
  <si>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</si>
  <si>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</si>
  <si>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</si>
  <si>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</si>
  <si>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</si>
  <si>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</si>
  <si>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</si>
  <si>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</si>
  <si>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</si>
  <si>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</si>
  <si>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</si>
  <si>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</si>
  <si>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</si>
  <si>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</si>
  <si>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</si>
  <si>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</si>
  <si>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</si>
  <si>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</si>
  <si>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</si>
  <si>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</si>
  <si>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</si>
  <si>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</si>
  <si>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</si>
  <si>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</si>
  <si>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</si>
  <si>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</si>
  <si>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</si>
  <si>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</si>
  <si>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</si>
  <si>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</si>
  <si>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</si>
  <si>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</si>
  <si>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</si>
  <si>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</si>
  <si>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</si>
  <si>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</si>
  <si>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</si>
  <si>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</si>
  <si>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</si>
  <si>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</si>
  <si>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</si>
  <si>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</si>
  <si>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</si>
  <si>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</si>
  <si>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</si>
  <si>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</si>
  <si>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</si>
  <si>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</si>
  <si>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</si>
  <si>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</si>
  <si>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</si>
  <si>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</si>
  <si>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</si>
  <si>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</si>
  <si>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</si>
  <si>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</si>
  <si>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</si>
  <si>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</si>
  <si>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</si>
  <si>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</si>
  <si>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</si>
  <si>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</si>
  <si>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</si>
  <si>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</si>
  <si>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</si>
  <si>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</si>
  <si>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</si>
  <si>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</si>
  <si>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</si>
  <si>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</si>
  <si>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</si>
  <si>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</si>
  <si>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</si>
  <si>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</si>
  <si>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</si>
  <si>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</si>
  <si>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</si>
  <si>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</si>
  <si>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</si>
  <si>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</si>
  <si>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</si>
  <si>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</si>
  <si>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</si>
  <si>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</si>
  <si>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</si>
  <si>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</si>
  <si>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</si>
  <si>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</si>
  <si>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</si>
  <si>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</si>
  <si>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</si>
  <si>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</si>
  <si>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</si>
  <si>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</si>
  <si>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</si>
  <si>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</si>
  <si>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</si>
  <si>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</si>
  <si>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</si>
  <si>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</si>
  <si>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</si>
  <si>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</si>
  <si>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</si>
  <si>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</si>
  <si>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</si>
  <si>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</si>
  <si>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</si>
  <si>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</si>
  <si>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</si>
  <si>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</si>
  <si>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</si>
  <si>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</si>
  <si>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</si>
  <si>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</si>
  <si>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</si>
  <si>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</si>
  <si>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</si>
  <si>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</si>
  <si>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</si>
  <si>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</si>
  <si>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</si>
  <si>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</si>
  <si>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</si>
  <si>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</si>
  <si>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</si>
  <si>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</si>
  <si>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</si>
  <si>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</si>
  <si>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</si>
  <si>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</si>
  <si>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</si>
  <si>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</si>
  <si>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</si>
  <si>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</si>
  <si>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</si>
  <si>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</si>
  <si>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</si>
  <si>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</si>
  <si>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</si>
  <si>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</si>
  <si>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</si>
  <si>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</si>
  <si>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</si>
  <si>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</si>
  <si>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</si>
  <si>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</si>
  <si>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</si>
  <si>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</si>
  <si>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</si>
  <si>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</si>
  <si>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</si>
  <si>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</si>
  <si>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</si>
  <si>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</si>
  <si>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</si>
  <si>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</si>
  <si>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</si>
  <si>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</si>
  <si>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</si>
  <si>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</si>
  <si>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</si>
  <si>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</si>
  <si>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</si>
  <si>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</si>
  <si>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</si>
  <si>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</si>
  <si>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</si>
  <si>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</si>
  <si>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</si>
  <si>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</si>
  <si>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</si>
  <si>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</si>
  <si>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</si>
  <si>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</si>
  <si>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</si>
  <si>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</si>
  <si>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</si>
  <si>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</si>
  <si>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</si>
  <si>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</si>
  <si>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</si>
  <si>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</si>
  <si>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</si>
  <si>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</si>
  <si>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</si>
  <si>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</si>
  <si>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</si>
  <si>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</si>
  <si>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</si>
  <si>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</si>
  <si>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</si>
  <si>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</si>
  <si>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</si>
  <si>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</si>
  <si>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</si>
  <si>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</si>
  <si>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</si>
  <si>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</si>
  <si>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</si>
  <si>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</si>
  <si>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</si>
  <si>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</si>
  <si>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</si>
  <si>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</si>
  <si>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</si>
  <si>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</si>
  <si>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</si>
  <si>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</si>
  <si>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</si>
  <si>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</si>
  <si>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</si>
  <si>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</si>
  <si>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</si>
  <si>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</si>
  <si>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</si>
  <si>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</si>
  <si>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</si>
  <si>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</si>
  <si>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</si>
  <si>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</si>
  <si>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</si>
  <si>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</si>
  <si>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</si>
  <si>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</si>
  <si>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</si>
  <si>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</si>
  <si>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</si>
  <si>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</si>
  <si>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</si>
  <si>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</si>
  <si>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</si>
  <si>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</si>
  <si>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</si>
  <si>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</si>
  <si>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</si>
  <si>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</si>
  <si>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</si>
  <si>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</si>
  <si>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</si>
  <si>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</si>
  <si>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</si>
  <si>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</si>
  <si>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</si>
  <si>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</si>
  <si>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</si>
  <si>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</si>
  <si>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</si>
  <si>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</si>
  <si>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</si>
  <si>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</si>
  <si>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</si>
  <si>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</si>
  <si>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</si>
  <si>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</si>
  <si>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</si>
  <si>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</si>
  <si>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</si>
  <si>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</si>
  <si>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</si>
  <si>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</si>
  <si>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</si>
  <si>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</si>
  <si>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</si>
  <si>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</si>
  <si>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</si>
  <si>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</si>
  <si>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</si>
  <si>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</si>
  <si>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</si>
  <si>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</si>
  <si>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</si>
  <si>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</si>
  <si>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</si>
  <si>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</si>
  <si>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</si>
  <si>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</si>
  <si>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</si>
  <si>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</si>
  <si>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</si>
  <si>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</si>
  <si>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</si>
  <si>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</si>
  <si>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</si>
  <si>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</si>
  <si>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</si>
  <si>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</si>
  <si>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</si>
  <si>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</si>
  <si>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</si>
  <si>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</si>
  <si>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</si>
  <si>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</si>
  <si>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</si>
  <si>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</si>
  <si>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</si>
  <si>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</si>
  <si>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</si>
  <si>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</si>
  <si>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</si>
  <si>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</si>
  <si>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</si>
  <si>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</si>
  <si>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</si>
  <si>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</si>
  <si>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</si>
  <si>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</si>
  <si>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</si>
  <si>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</si>
  <si>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</si>
  <si>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</si>
  <si>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</si>
  <si>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</si>
  <si>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</si>
  <si>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</si>
  <si>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</si>
  <si>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</si>
  <si>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</si>
  <si>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</si>
  <si>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</si>
  <si>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</si>
  <si>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</si>
  <si>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</si>
  <si>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</si>
  <si>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</si>
  <si>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</si>
  <si>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</si>
  <si>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</si>
  <si>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</si>
  <si>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</si>
  <si>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</si>
  <si>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</si>
  <si>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</si>
  <si>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</si>
  <si>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</si>
  <si>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</si>
  <si>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</si>
  <si>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</si>
  <si>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</si>
  <si>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</si>
  <si>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</si>
  <si>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</si>
  <si>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</si>
  <si>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</si>
  <si>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</si>
  <si>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</si>
  <si>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</si>
  <si>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</si>
  <si>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</si>
  <si>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</si>
  <si>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</si>
  <si>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</si>
  <si>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</si>
  <si>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</si>
  <si>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</si>
  <si>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</si>
  <si>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</si>
  <si>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</si>
  <si>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</si>
  <si>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</si>
  <si>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</si>
  <si>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</si>
  <si>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</si>
  <si>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</si>
  <si>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</si>
  <si>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</si>
  <si>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</si>
  <si>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</si>
  <si>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</si>
  <si>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</si>
  <si>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</si>
  <si>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</si>
  <si>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</si>
  <si>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</si>
  <si>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</si>
  <si>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</si>
  <si>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</si>
  <si>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</si>
  <si>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</si>
  <si>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</si>
  <si>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</si>
  <si>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</si>
  <si>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</si>
  <si>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</si>
  <si>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</si>
  <si>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</si>
  <si>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</si>
  <si>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</si>
  <si>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</si>
  <si>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</si>
  <si>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</si>
  <si>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</si>
  <si>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</si>
  <si>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</si>
  <si>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</si>
  <si>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</si>
  <si>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</si>
  <si>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</si>
  <si>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</si>
  <si>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</si>
  <si>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</si>
  <si>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</si>
  <si>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</si>
  <si>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</si>
  <si>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</si>
  <si>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</si>
  <si>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</si>
  <si>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</si>
  <si>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</si>
  <si>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</si>
  <si>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</si>
  <si>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</si>
  <si>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</si>
  <si>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</si>
  <si>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</si>
  <si>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</si>
  <si>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</si>
  <si>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</si>
  <si>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</si>
  <si>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</si>
  <si>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</si>
  <si>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</si>
  <si>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</si>
  <si>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</si>
  <si>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</si>
  <si>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</si>
  <si>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</si>
  <si>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</si>
  <si>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</si>
  <si>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</si>
  <si>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</si>
  <si>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</si>
  <si>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</si>
  <si>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</si>
  <si>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</si>
  <si>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</si>
  <si>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</si>
  <si>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</si>
  <si>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</si>
  <si>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</si>
  <si>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</si>
  <si>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</si>
  <si>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</si>
  <si>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</si>
  <si>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</si>
  <si>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</si>
  <si>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</si>
  <si>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</si>
  <si>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</si>
  <si>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</si>
  <si>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</si>
  <si>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</si>
  <si>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</si>
  <si>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</si>
  <si>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</si>
  <si>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</si>
  <si>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</si>
  <si>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</si>
  <si>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</si>
  <si>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</si>
  <si>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</si>
  <si>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</si>
  <si>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</si>
  <si>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</si>
  <si>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</si>
  <si>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</si>
  <si>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</si>
  <si>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</si>
  <si>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</si>
  <si>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</si>
  <si>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</si>
  <si>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</si>
  <si>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</si>
  <si>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</si>
  <si>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</si>
  <si>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</si>
  <si>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</si>
  <si>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</si>
  <si>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</si>
  <si>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</si>
  <si>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</si>
  <si>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</si>
  <si>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</si>
  <si>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</si>
  <si>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</si>
  <si>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</si>
  <si>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</si>
  <si>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</si>
  <si>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</si>
  <si>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</si>
  <si>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</si>
  <si>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</si>
  <si>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</si>
  <si>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</si>
  <si>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</si>
  <si>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</si>
  <si>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</si>
  <si>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</si>
  <si>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</si>
  <si>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</si>
  <si>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</si>
  <si>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</si>
  <si>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</si>
  <si>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</si>
  <si>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</si>
  <si>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</si>
  <si>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</si>
  <si>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</si>
  <si>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</si>
  <si>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</si>
  <si>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</si>
  <si>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</si>
  <si>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</si>
  <si>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</si>
  <si>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</si>
  <si>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</si>
  <si>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</si>
  <si>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</si>
  <si>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</si>
  <si>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</si>
  <si>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</si>
  <si>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</si>
  <si>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</si>
  <si>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</si>
  <si>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</si>
  <si>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</si>
  <si>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</si>
  <si>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</si>
  <si>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</si>
  <si>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</si>
  <si>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</si>
  <si>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</si>
  <si>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</si>
  <si>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</si>
  <si>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</si>
  <si>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</si>
  <si>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</si>
  <si>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</si>
  <si>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</si>
  <si>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</si>
  <si>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</si>
  <si>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</si>
  <si>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</si>
  <si>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</si>
  <si>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</si>
  <si>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</si>
  <si>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</si>
  <si>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</si>
  <si>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</si>
  <si>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</si>
  <si>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</si>
  <si>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</si>
  <si>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</si>
  <si>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</si>
  <si>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</si>
  <si>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</si>
  <si>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</si>
  <si>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</si>
  <si>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</si>
  <si>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</si>
  <si>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</si>
  <si>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</si>
  <si>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</si>
  <si>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</si>
  <si>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</si>
  <si>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</si>
  <si>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</si>
  <si>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</si>
  <si>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</si>
  <si>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</si>
  <si>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</si>
  <si>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</si>
  <si>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</si>
  <si>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</si>
  <si>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</si>
  <si>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</si>
  <si>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</si>
  <si>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</si>
  <si>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</si>
  <si>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</si>
  <si>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</si>
  <si>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</si>
  <si>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</si>
  <si>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</si>
  <si>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</si>
  <si>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</si>
  <si>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</si>
  <si>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</si>
  <si>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</si>
  <si>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</si>
  <si>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</si>
  <si>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</si>
  <si>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</si>
  <si>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</si>
  <si>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</si>
  <si>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</si>
  <si>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</si>
  <si>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</si>
  <si>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</si>
  <si>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</si>
  <si>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</si>
  <si>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</si>
  <si>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</si>
  <si>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</si>
  <si>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</si>
  <si>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</si>
  <si>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</si>
  <si>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</si>
  <si>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</si>
  <si>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</si>
  <si>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</si>
  <si>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</si>
  <si>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</si>
  <si>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</si>
  <si>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</si>
  <si>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</si>
  <si>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</si>
  <si>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</si>
  <si>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</si>
  <si>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</si>
  <si>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</si>
  <si>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</si>
  <si>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</si>
  <si>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</si>
  <si>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</si>
  <si>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</si>
  <si>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</si>
  <si>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</si>
  <si>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</si>
  <si>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</si>
  <si>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</si>
  <si>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</si>
  <si>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</si>
  <si>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</si>
  <si>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</si>
  <si>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</si>
  <si>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</si>
  <si>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</si>
  <si>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</si>
  <si>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</si>
  <si>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</si>
  <si>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</si>
  <si>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</si>
  <si>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</si>
  <si>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</si>
  <si>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</si>
  <si>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</si>
  <si>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</si>
  <si>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</si>
  <si>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</si>
  <si>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</si>
  <si>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</si>
  <si>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</si>
  <si>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</si>
  <si>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</si>
  <si>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</si>
  <si>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</si>
  <si>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</si>
  <si>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</si>
  <si>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</si>
  <si>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</si>
  <si>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</si>
  <si>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</si>
  <si>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</si>
  <si>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</si>
  <si>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</si>
  <si>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</si>
  <si>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</si>
  <si>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</si>
  <si>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</si>
  <si>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</si>
  <si>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</si>
  <si>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</si>
  <si>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</si>
  <si>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</si>
  <si>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</si>
  <si>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</si>
  <si>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</si>
  <si>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</si>
  <si>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</si>
  <si>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</si>
  <si>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</si>
  <si>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</si>
  <si>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</si>
  <si>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</si>
  <si>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</si>
  <si>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</si>
  <si>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</si>
  <si>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</si>
  <si>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</si>
  <si>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</si>
  <si>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</si>
  <si>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</si>
  <si>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</si>
  <si>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</si>
  <si>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</si>
  <si>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</si>
  <si>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</si>
  <si>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</si>
  <si>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</si>
  <si>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</si>
  <si>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</si>
  <si>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</si>
  <si>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</si>
  <si>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</si>
  <si>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</si>
  <si>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</si>
  <si>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</si>
  <si>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</si>
  <si>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</si>
  <si>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</si>
  <si>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</si>
  <si>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</si>
  <si>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</si>
  <si>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</si>
  <si>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</si>
  <si>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</si>
  <si>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</si>
  <si>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</si>
  <si>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</si>
  <si>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</si>
  <si>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</si>
  <si>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</si>
  <si>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</si>
  <si>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</si>
  <si>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</si>
  <si>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</si>
  <si>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</si>
  <si>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</si>
  <si>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</si>
  <si>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</si>
  <si>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</si>
  <si>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</si>
  <si>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</si>
  <si>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</si>
  <si>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</si>
  <si>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</si>
  <si>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</si>
  <si>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</si>
  <si>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</si>
  <si>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</si>
  <si>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</si>
  <si>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</si>
  <si>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</si>
  <si>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</si>
  <si>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</si>
  <si>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</si>
  <si>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</si>
  <si>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</si>
  <si>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</si>
  <si>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</si>
  <si>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</si>
  <si>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</si>
  <si>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</si>
  <si>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</si>
  <si>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</si>
  <si>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</si>
  <si>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</si>
  <si>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</si>
  <si>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</si>
  <si>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</si>
  <si>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</si>
  <si>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</si>
  <si>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</si>
  <si>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</si>
  <si>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</si>
  <si>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</si>
  <si>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</si>
  <si>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</si>
  <si>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</si>
  <si>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</si>
  <si>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</si>
  <si>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</si>
  <si>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</si>
  <si>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</si>
  <si>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</si>
  <si>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</si>
  <si>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</si>
  <si>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</si>
  <si>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</si>
  <si>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</si>
  <si>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</si>
  <si>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</si>
  <si>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</si>
  <si>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</si>
  <si>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</si>
  <si>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</si>
  <si>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</si>
  <si>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</si>
  <si>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</si>
  <si>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</si>
  <si>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</si>
  <si>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</si>
  <si>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</si>
  <si>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</si>
  <si>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</si>
  <si>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</si>
  <si>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</si>
  <si>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</si>
  <si>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</si>
  <si>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</si>
  <si>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</si>
  <si>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</si>
  <si>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</si>
  <si>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</si>
  <si>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</si>
  <si>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</si>
  <si>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</si>
  <si>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</si>
  <si>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</si>
  <si>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</si>
  <si>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</si>
  <si>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</si>
  <si>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</si>
  <si>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</si>
  <si>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</si>
  <si>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</si>
  <si>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</si>
  <si>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</si>
  <si>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</si>
  <si>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</si>
  <si>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</si>
  <si>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</si>
  <si>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</si>
  <si>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</si>
  <si>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</si>
  <si>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</si>
  <si>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</si>
  <si>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</si>
  <si>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</si>
  <si>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</si>
  <si>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</si>
  <si>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</si>
  <si>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</si>
  <si>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</si>
  <si>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</si>
  <si>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</si>
  <si>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</si>
  <si>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</si>
  <si>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</si>
  <si>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</si>
  <si>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</si>
  <si>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</si>
  <si>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</si>
  <si>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</si>
  <si>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</si>
  <si>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</si>
  <si>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</si>
  <si>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</si>
  <si>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</si>
  <si>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</si>
  <si>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</si>
  <si>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</si>
  <si>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</si>
  <si>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</si>
  <si>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</si>
  <si>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</si>
  <si>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</si>
  <si>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</si>
  <si>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</si>
  <si>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</si>
  <si>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</si>
  <si>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</si>
  <si>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</si>
  <si>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</si>
  <si>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</si>
  <si>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</si>
  <si>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</si>
  <si>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</si>
  <si>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</si>
  <si>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</si>
  <si>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</si>
  <si>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</si>
  <si>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</si>
  <si>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</si>
  <si>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</si>
  <si>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</si>
  <si>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</si>
  <si>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</si>
  <si>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</si>
  <si>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</si>
  <si>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</si>
  <si>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</si>
  <si>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</si>
  <si>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</si>
  <si>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</si>
  <si>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</si>
  <si>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</si>
  <si>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</si>
  <si>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</si>
  <si>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</si>
  <si>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</si>
  <si>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</si>
  <si>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</si>
  <si>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</si>
  <si>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</si>
  <si>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</si>
  <si>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</si>
  <si>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</si>
  <si>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</si>
  <si>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</si>
  <si>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</si>
  <si>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</si>
  <si>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</si>
  <si>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</si>
  <si>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</si>
  <si>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</si>
  <si>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</si>
  <si>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</si>
  <si>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</si>
  <si>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</si>
  <si>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</si>
  <si>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</si>
  <si>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</si>
  <si>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</si>
  <si>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</si>
  <si>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</si>
  <si>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</si>
  <si>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</si>
  <si>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</si>
  <si>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</si>
  <si>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</si>
  <si>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</si>
  <si>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</si>
  <si>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</si>
  <si>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</si>
  <si>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</si>
  <si>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</si>
  <si>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</si>
  <si>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</si>
  <si>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</si>
  <si>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</si>
  <si>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</si>
  <si>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</si>
  <si>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</si>
  <si>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</si>
  <si>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</si>
  <si>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</si>
  <si>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</si>
  <si>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</si>
  <si>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</si>
  <si>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</si>
  <si>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</si>
  <si>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</si>
  <si>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</si>
  <si>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</si>
  <si>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</si>
  <si>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</si>
  <si>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</si>
  <si>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</si>
  <si>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</si>
  <si>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</si>
  <si>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</si>
  <si>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</si>
  <si>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</si>
  <si>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</si>
  <si>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</si>
  <si>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</si>
  <si>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</si>
  <si>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</si>
  <si>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</si>
  <si>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</si>
  <si>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</si>
  <si>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</si>
  <si>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</si>
  <si>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</si>
  <si>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</si>
  <si>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</si>
  <si>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</si>
  <si>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</si>
  <si>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</si>
  <si>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</si>
  <si>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</si>
  <si>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</si>
  <si>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</si>
  <si>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</si>
  <si>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</si>
  <si>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</si>
  <si>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</si>
  <si>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</si>
  <si>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</si>
  <si>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</si>
  <si>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</si>
  <si>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</si>
  <si>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</si>
  <si>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</si>
  <si>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</si>
  <si>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</si>
  <si>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</si>
  <si>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</si>
  <si>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</si>
  <si>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</si>
  <si>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</si>
  <si>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</si>
  <si>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</si>
  <si>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</si>
  <si>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</si>
  <si>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</si>
  <si>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</si>
  <si>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</si>
  <si>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</si>
  <si>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</si>
  <si>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</si>
  <si>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</si>
  <si>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</si>
  <si>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</si>
  <si>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</si>
  <si>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</si>
  <si>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</si>
  <si>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</si>
  <si>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</si>
  <si>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</si>
  <si>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</si>
  <si>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</si>
  <si>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</si>
  <si>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</si>
  <si>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</si>
  <si>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</si>
  <si>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</si>
  <si>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</si>
  <si>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</si>
  <si>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</si>
  <si>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</si>
  <si>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</si>
  <si>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</si>
  <si>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</si>
  <si>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</si>
  <si>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</si>
  <si>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</si>
  <si>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</si>
  <si>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</si>
  <si>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</si>
  <si>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</si>
  <si>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</si>
  <si>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</si>
  <si>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</si>
  <si>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</si>
  <si>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</si>
  <si>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</si>
  <si>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</si>
  <si>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</si>
  <si>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</si>
  <si>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</si>
  <si>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</si>
  <si>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</si>
  <si>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</si>
  <si>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</si>
  <si>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</si>
  <si>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</si>
  <si>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</si>
  <si>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</si>
  <si>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</si>
  <si>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</si>
  <si>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</si>
  <si>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</si>
  <si>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</si>
  <si>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</si>
  <si>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</si>
  <si>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</si>
  <si>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</si>
  <si>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</si>
  <si>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</si>
  <si>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</si>
  <si>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</si>
  <si>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</si>
  <si>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</si>
  <si>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</si>
  <si>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</si>
  <si>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</si>
  <si>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</si>
  <si>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</si>
  <si>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</si>
  <si>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</si>
  <si>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</si>
  <si>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</si>
  <si>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</si>
  <si>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</si>
  <si>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</si>
  <si>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</si>
  <si>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</si>
  <si>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</si>
  <si>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</si>
  <si>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</si>
  <si>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</si>
  <si>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</si>
  <si>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</si>
  <si>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</si>
  <si>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</si>
  <si>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</si>
  <si>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</si>
  <si>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</si>
  <si>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</si>
  <si>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</si>
  <si>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</si>
  <si>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</si>
  <si>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</si>
  <si>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</si>
  <si>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</si>
  <si>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</si>
  <si>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</si>
  <si>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</si>
  <si>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</si>
  <si>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</si>
  <si>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</si>
  <si>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</si>
  <si>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</si>
  <si>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</si>
  <si>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</si>
  <si>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</si>
  <si>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</si>
  <si>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</si>
  <si>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</si>
  <si>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</si>
  <si>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</si>
  <si>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</si>
  <si>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</si>
  <si>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</si>
  <si>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</si>
  <si>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</si>
  <si>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</si>
  <si>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</si>
  <si>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</si>
  <si>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</si>
  <si>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</si>
  <si>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</si>
  <si>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</si>
  <si>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</si>
  <si>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</si>
  <si>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</si>
  <si>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</si>
  <si>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</si>
  <si>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</si>
  <si>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</si>
  <si>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</si>
  <si>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</si>
  <si>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</si>
  <si>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</si>
  <si>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</si>
  <si>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</si>
  <si>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</si>
  <si>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</si>
  <si>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</si>
  <si>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</si>
  <si>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</si>
  <si>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</si>
  <si>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</si>
  <si>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</si>
  <si>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</si>
  <si>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</si>
  <si>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</si>
  <si>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</si>
  <si>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</si>
  <si>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</si>
  <si>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</si>
  <si>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</si>
  <si>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</si>
  <si>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</si>
  <si>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</si>
  <si>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</si>
  <si>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</si>
  <si>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</si>
  <si>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</si>
  <si>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</si>
  <si>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</si>
  <si>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</si>
  <si>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</si>
  <si>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</si>
  <si>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</si>
  <si>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</si>
  <si>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</si>
  <si>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</si>
  <si>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</si>
  <si>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</si>
  <si>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</si>
  <si>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</si>
  <si>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</si>
  <si>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</si>
  <si>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</si>
  <si>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</si>
  <si>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</si>
  <si>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</si>
  <si>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</si>
  <si>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</si>
  <si>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</si>
  <si>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</si>
  <si>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</si>
  <si>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</si>
  <si>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</si>
  <si>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</si>
  <si>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</si>
  <si>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</si>
  <si>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</si>
  <si>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</si>
  <si>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</si>
  <si>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</si>
  <si>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</si>
  <si>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</si>
  <si>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</si>
  <si>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</si>
  <si>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</si>
  <si>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</si>
  <si>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</si>
  <si>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</si>
  <si>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</si>
  <si>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</si>
  <si>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</si>
  <si>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</si>
  <si>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</si>
  <si>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</si>
  <si>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</si>
  <si>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</si>
  <si>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</si>
  <si>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</si>
  <si>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</si>
  <si>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</si>
  <si>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</si>
  <si>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</si>
  <si>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</si>
  <si>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</si>
  <si>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</si>
  <si>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</si>
  <si>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</si>
  <si>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</si>
  <si>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</si>
  <si>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</si>
  <si>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</si>
  <si>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</si>
  <si>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</si>
  <si>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</si>
  <si>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</si>
  <si>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</si>
  <si>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</si>
  <si>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</si>
  <si>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</si>
  <si>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</si>
  <si>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</si>
  <si>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</si>
  <si>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</si>
  <si>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</si>
  <si>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</si>
  <si>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</si>
  <si>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</si>
  <si>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</si>
  <si>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</si>
  <si>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</si>
  <si>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</si>
  <si>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</si>
  <si>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</si>
  <si>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</si>
  <si>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</si>
  <si>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</si>
  <si>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</si>
  <si>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</si>
  <si>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</si>
  <si>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</si>
  <si>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</si>
  <si>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</si>
  <si>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</si>
  <si>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</si>
  <si>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</si>
  <si>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</si>
  <si>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</si>
  <si>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</si>
  <si>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</si>
  <si>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</si>
  <si>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</si>
  <si>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</si>
  <si>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</si>
  <si>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</si>
  <si>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</si>
  <si>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</si>
  <si>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</si>
  <si>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</si>
  <si>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</si>
  <si>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</si>
  <si>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</si>
  <si>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</si>
  <si>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</si>
  <si>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</si>
  <si>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</si>
  <si>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</si>
  <si>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</si>
  <si>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</si>
  <si>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</si>
  <si>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</si>
  <si>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</si>
  <si>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</si>
  <si>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</si>
  <si>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</si>
  <si>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</si>
  <si>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</si>
  <si>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</si>
  <si>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</si>
  <si>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</si>
  <si>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</si>
  <si>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</si>
  <si>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</si>
  <si>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</si>
  <si>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</si>
  <si>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</si>
  <si>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</si>
  <si>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</si>
  <si>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</si>
  <si>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</si>
  <si>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</si>
  <si>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</si>
  <si>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</si>
  <si>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</si>
  <si>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</si>
  <si>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</si>
  <si>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</si>
  <si>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</si>
  <si>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</si>
  <si>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</si>
  <si>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</si>
  <si>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</si>
  <si>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</si>
  <si>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</si>
  <si>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</si>
  <si>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</si>
  <si>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</si>
  <si>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</si>
  <si>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</si>
  <si>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</si>
  <si>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</si>
  <si>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</si>
  <si>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</si>
  <si>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</si>
  <si>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</si>
  <si>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</si>
  <si>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</si>
  <si>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</si>
  <si>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</si>
  <si>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</si>
  <si>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</si>
  <si>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</si>
  <si>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</si>
  <si>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</si>
  <si>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</si>
  <si>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</si>
  <si>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</si>
  <si>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</si>
  <si>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</si>
  <si>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</si>
  <si>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</si>
  <si>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</si>
  <si>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</si>
  <si>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</si>
  <si>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</si>
  <si>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</si>
  <si>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</si>
  <si>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</si>
  <si>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</si>
  <si>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</si>
  <si>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</si>
  <si>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</si>
  <si>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</si>
  <si>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</si>
  <si>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</si>
  <si>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</si>
  <si>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</si>
  <si>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</si>
  <si>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</si>
  <si>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</si>
  <si>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</si>
  <si>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</si>
  <si>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</si>
  <si>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</si>
  <si>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</si>
  <si>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</si>
  <si>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</si>
  <si>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</si>
  <si>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</si>
  <si>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</si>
  <si>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</si>
  <si>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</si>
  <si>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</si>
  <si>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</si>
  <si>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</si>
  <si>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</si>
  <si>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</si>
  <si>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</si>
  <si>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</si>
  <si>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</si>
  <si>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</si>
  <si>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</si>
  <si>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</si>
  <si>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</si>
  <si>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</si>
  <si>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</si>
  <si>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</si>
  <si>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</si>
  <si>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</si>
  <si>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</si>
  <si>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</si>
  <si>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</si>
  <si>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</si>
  <si>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</si>
  <si>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</si>
  <si>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</si>
  <si>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</si>
  <si>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</si>
  <si>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</si>
  <si>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</si>
  <si>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</si>
  <si>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</si>
  <si>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</si>
  <si>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</si>
  <si>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</si>
  <si>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</si>
  <si>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</si>
  <si>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</si>
  <si>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</si>
  <si>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</si>
  <si>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</si>
  <si>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</si>
  <si>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</si>
  <si>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</si>
  <si>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</si>
  <si>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</si>
  <si>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</si>
  <si>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</si>
  <si>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</si>
  <si>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</si>
  <si>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</si>
  <si>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</si>
  <si>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</si>
  <si>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</si>
  <si>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</si>
  <si>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</si>
  <si>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</si>
  <si>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</si>
  <si>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</si>
  <si>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</si>
  <si>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</si>
  <si>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</si>
  <si>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</si>
  <si>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</si>
  <si>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</si>
  <si>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</si>
  <si>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</si>
  <si>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</si>
  <si>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</si>
  <si>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</si>
  <si>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</si>
  <si>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</si>
  <si>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</si>
  <si>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</si>
  <si>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</si>
  <si>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</si>
  <si>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</si>
  <si>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</si>
  <si>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</si>
  <si>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</si>
  <si>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</si>
  <si>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</si>
  <si>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</si>
  <si>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</si>
  <si>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</si>
  <si>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</si>
  <si>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</si>
  <si>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</si>
  <si>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</si>
  <si>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</si>
  <si>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</si>
  <si>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</si>
  <si>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</si>
  <si>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</si>
  <si>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</si>
  <si>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</si>
  <si>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</si>
  <si>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</si>
  <si>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</si>
  <si>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</si>
  <si>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</si>
  <si>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</si>
  <si>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</si>
  <si>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</si>
  <si>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</si>
  <si>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</si>
  <si>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</si>
  <si>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</si>
  <si>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</si>
  <si>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</si>
  <si>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</si>
  <si>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</si>
  <si>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</si>
  <si>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</si>
  <si>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</si>
  <si>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</si>
  <si>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</si>
  <si>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</si>
  <si>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</si>
  <si>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</si>
  <si>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</si>
  <si>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</si>
  <si>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</si>
  <si>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</si>
  <si>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</si>
  <si>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</si>
  <si>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</si>
  <si>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</si>
  <si>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</si>
  <si>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</si>
  <si>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</si>
  <si>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</si>
  <si>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</si>
  <si>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</si>
  <si>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</si>
  <si>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</si>
  <si>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</si>
  <si>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</si>
  <si>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</si>
  <si>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</si>
  <si>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</si>
  <si>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</si>
  <si>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</si>
  <si>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</si>
  <si>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</si>
  <si>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</si>
  <si>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</si>
  <si>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</si>
  <si>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</si>
  <si>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</si>
  <si>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</si>
  <si>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</si>
  <si>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</si>
  <si>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</si>
  <si>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</si>
  <si>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</si>
  <si>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</si>
  <si>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</si>
  <si>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</si>
  <si>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</si>
  <si>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</si>
  <si>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</si>
  <si>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</si>
  <si>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</si>
  <si>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</si>
  <si>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</si>
  <si>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</si>
  <si>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</si>
  <si>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</si>
  <si>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</si>
  <si>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</si>
  <si>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</si>
  <si>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</si>
  <si>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</si>
  <si>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</si>
  <si>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</si>
  <si>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</si>
  <si>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</si>
  <si>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</si>
  <si>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</si>
  <si>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</si>
  <si>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</si>
  <si>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</si>
  <si>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</si>
  <si>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</si>
  <si>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</si>
  <si>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</si>
  <si>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</si>
  <si>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</si>
  <si>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</si>
  <si>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</si>
  <si>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</si>
  <si>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</si>
  <si>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</si>
  <si>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</si>
  <si>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</si>
  <si>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</si>
  <si>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</si>
  <si>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</si>
  <si>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</si>
  <si>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</si>
  <si>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</si>
  <si>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</si>
  <si>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</si>
  <si>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</si>
  <si>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</si>
  <si>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</si>
  <si>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</si>
  <si>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</si>
  <si>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</si>
  <si>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</si>
  <si>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</si>
  <si>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</si>
  <si>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</si>
  <si>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</si>
  <si>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</si>
  <si>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</si>
  <si>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</si>
  <si>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</si>
  <si>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</si>
  <si>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</si>
  <si>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</si>
  <si>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</si>
  <si>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</si>
  <si>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</si>
  <si>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</si>
  <si>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</si>
  <si>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</si>
  <si>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</si>
  <si>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</si>
  <si>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</si>
  <si>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</si>
  <si>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</si>
  <si>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</si>
  <si>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</si>
  <si>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</si>
  <si>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</si>
  <si>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</si>
  <si>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</si>
  <si>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</si>
  <si>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</si>
  <si>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</si>
  <si>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</si>
  <si>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</si>
  <si>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</si>
  <si>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</si>
  <si>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</si>
  <si>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</si>
  <si>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</si>
  <si>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</si>
  <si>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</si>
  <si>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</si>
  <si>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</si>
  <si>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</si>
  <si>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</si>
  <si>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</si>
  <si>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</si>
  <si>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</si>
  <si>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</si>
  <si>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</si>
  <si>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</si>
  <si>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</si>
  <si>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</si>
  <si>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</si>
  <si>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</si>
  <si>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</si>
  <si>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</si>
  <si>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</si>
  <si>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</si>
  <si>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</si>
  <si>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</si>
  <si>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</si>
  <si>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</si>
  <si>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</si>
  <si>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</si>
  <si>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</si>
  <si>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</si>
  <si>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</si>
  <si>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</si>
  <si>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</si>
  <si>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</si>
  <si>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</si>
  <si>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</si>
  <si>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</si>
  <si>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</si>
  <si>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</si>
  <si>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</si>
  <si>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</si>
  <si>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</si>
  <si>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</si>
  <si>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</si>
  <si>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</si>
  <si>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</si>
  <si>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</si>
  <si>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</si>
  <si>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</si>
  <si>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</si>
  <si>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</si>
  <si>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</si>
  <si>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</si>
  <si>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</si>
  <si>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</si>
  <si>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</si>
  <si>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</si>
  <si>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</si>
  <si>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</si>
  <si>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</si>
  <si>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</si>
  <si>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</si>
  <si>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</si>
  <si>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</si>
  <si>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</si>
  <si>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</si>
  <si>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</si>
  <si>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</si>
  <si>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</si>
  <si>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</si>
  <si>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</si>
  <si>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</si>
  <si>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</si>
  <si>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</si>
  <si>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</si>
  <si>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</si>
  <si>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</si>
  <si>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</si>
  <si>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</si>
  <si>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</si>
  <si>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</si>
  <si>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</si>
  <si>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</si>
  <si>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</si>
  <si>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</si>
  <si>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</si>
  <si>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</si>
  <si>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</si>
  <si>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</si>
  <si>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</si>
  <si>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</si>
  <si>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</si>
  <si>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</si>
  <si>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</si>
  <si>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</si>
  <si>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</si>
  <si>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</si>
  <si>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</si>
  <si>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</si>
  <si>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</si>
  <si>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</si>
  <si>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</si>
  <si>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</si>
  <si>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</si>
  <si>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</si>
  <si>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</si>
  <si>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</si>
  <si>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</si>
  <si>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</si>
  <si>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</si>
  <si>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</si>
  <si>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</si>
  <si>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</si>
  <si>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</si>
  <si>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</si>
  <si>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</si>
  <si>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</si>
  <si>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</si>
  <si>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</si>
  <si>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</si>
  <si>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</si>
  <si>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</si>
  <si>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</si>
  <si>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</si>
  <si>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</si>
  <si>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</si>
  <si>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</si>
  <si>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</si>
  <si>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</si>
  <si>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</si>
  <si>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</si>
  <si>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</si>
  <si>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</si>
  <si>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</si>
  <si>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</si>
  <si>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</si>
  <si>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</si>
  <si>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</si>
  <si>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</si>
  <si>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</si>
  <si>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</si>
  <si>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</si>
  <si>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</si>
  <si>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</si>
  <si>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</si>
  <si>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</si>
  <si>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</si>
  <si>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</si>
  <si>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</si>
  <si>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</si>
  <si>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</si>
  <si>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</si>
  <si>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</si>
  <si>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</si>
  <si>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</si>
  <si>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</si>
  <si>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</si>
  <si>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</si>
  <si>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</si>
  <si>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</si>
  <si>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</si>
  <si>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</si>
  <si>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</si>
  <si>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</si>
  <si>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</si>
  <si>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</si>
  <si>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</si>
  <si>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</si>
  <si>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</si>
  <si>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</si>
  <si>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</si>
  <si>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</si>
  <si>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</si>
  <si>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</si>
  <si>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</si>
  <si>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</si>
  <si>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</si>
  <si>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</si>
  <si>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</si>
  <si>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</si>
  <si>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</si>
  <si>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</si>
  <si>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</si>
  <si>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</si>
  <si>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</si>
  <si>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</si>
  <si>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</si>
  <si>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</si>
  <si>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</si>
  <si>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</si>
  <si>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</si>
  <si>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</si>
  <si>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</si>
  <si>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</si>
  <si>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</si>
  <si>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</si>
  <si>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</si>
  <si>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</si>
  <si>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</si>
  <si>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</si>
  <si>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</si>
  <si>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</si>
  <si>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</si>
  <si>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</si>
  <si>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</si>
  <si>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</si>
  <si>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</si>
  <si>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</si>
  <si>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</si>
  <si>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</si>
  <si>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</si>
  <si>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</si>
  <si>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</si>
  <si>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</si>
  <si>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</si>
  <si>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</si>
  <si>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</si>
  <si>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</si>
  <si>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</si>
  <si>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</si>
  <si>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</si>
  <si>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</si>
  <si>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</si>
  <si>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</si>
  <si>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</si>
  <si>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</si>
  <si>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</si>
  <si>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</si>
  <si>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</si>
  <si>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</si>
  <si>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</si>
  <si>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</si>
  <si>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</si>
  <si>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</si>
  <si>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</si>
  <si>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</si>
  <si>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</si>
  <si>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</si>
  <si>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</si>
  <si>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</si>
  <si>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</si>
  <si>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</si>
  <si>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</si>
  <si>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</si>
  <si>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</si>
  <si>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</si>
  <si>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</si>
  <si>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</si>
  <si>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</si>
  <si>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</si>
  <si>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</si>
  <si>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</si>
  <si>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</si>
  <si>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</si>
  <si>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</si>
  <si>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</si>
  <si>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</si>
  <si>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</si>
  <si>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</si>
  <si>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</si>
  <si>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</si>
  <si>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</si>
  <si>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</si>
  <si>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</si>
  <si>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</si>
  <si>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</si>
  <si>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</si>
  <si>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</si>
  <si>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</si>
  <si>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</si>
  <si>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</si>
  <si>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</si>
  <si>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</si>
  <si>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</si>
  <si>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</si>
  <si>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</si>
  <si>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</si>
  <si>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</si>
  <si>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</si>
  <si>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</si>
  <si>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</si>
  <si>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</si>
  <si>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</si>
  <si>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</si>
  <si>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</si>
  <si>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</si>
  <si>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</si>
  <si>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</si>
  <si>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</si>
  <si>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</si>
  <si>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</si>
  <si>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</si>
  <si>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</si>
  <si>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</si>
  <si>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</si>
  <si>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</si>
  <si>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</si>
  <si>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</si>
  <si>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</si>
  <si>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</si>
  <si>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</si>
  <si>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</si>
  <si>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</si>
  <si>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</si>
  <si>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</si>
  <si>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</si>
  <si>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</si>
  <si>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</si>
  <si>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</si>
  <si>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</si>
  <si>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</si>
  <si>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</si>
  <si>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</si>
  <si>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</si>
  <si>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</si>
  <si>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</si>
  <si>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</si>
  <si>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</si>
  <si>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</si>
  <si>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</si>
  <si>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</si>
  <si>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</si>
  <si>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</si>
  <si>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</si>
  <si>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</si>
  <si>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</si>
  <si>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</si>
  <si>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</si>
  <si>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</si>
  <si>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</si>
  <si>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</si>
  <si>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</si>
  <si>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</si>
  <si>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</si>
  <si>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</si>
  <si>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</si>
  <si>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</si>
  <si>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</si>
  <si>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</si>
  <si>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</si>
  <si>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</si>
  <si>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</si>
  <si>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</si>
  <si>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</si>
  <si>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</si>
  <si>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</si>
  <si>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</si>
  <si>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</si>
  <si>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</si>
  <si>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</si>
  <si>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</si>
  <si>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</si>
  <si>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</si>
  <si>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</si>
  <si>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</si>
  <si>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</si>
  <si>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</si>
  <si>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</si>
  <si>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</si>
  <si>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</si>
  <si>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</si>
  <si>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</si>
  <si>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</si>
  <si>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</si>
  <si>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</si>
  <si>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</si>
  <si>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</si>
  <si>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</si>
  <si>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</si>
  <si>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</si>
  <si>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</si>
  <si>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</si>
  <si>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</si>
  <si>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</si>
  <si>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</si>
  <si>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</si>
  <si>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</si>
  <si>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</si>
  <si>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</si>
  <si>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</si>
  <si>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</si>
  <si>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</si>
  <si>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</si>
  <si>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</si>
  <si>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</si>
  <si>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</si>
  <si>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</si>
  <si>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</si>
  <si>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</si>
  <si>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</si>
  <si>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</si>
  <si>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</si>
  <si>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</si>
  <si>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</si>
  <si>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</si>
  <si>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</si>
  <si>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</si>
  <si>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</si>
  <si>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</si>
  <si>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</si>
  <si>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</si>
  <si>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</si>
  <si>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</si>
  <si>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</si>
  <si>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</si>
  <si>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</si>
  <si>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</si>
  <si>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</si>
  <si>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</si>
  <si>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</si>
  <si>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</si>
  <si>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</si>
  <si>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</si>
  <si>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</si>
  <si>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</si>
  <si>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</si>
  <si>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</si>
  <si>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</si>
  <si>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</si>
  <si>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</si>
  <si>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</si>
  <si>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</si>
  <si>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</si>
  <si>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</si>
  <si>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</si>
  <si>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</si>
  <si>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</si>
  <si>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</si>
  <si>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</si>
  <si>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</si>
  <si>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</si>
  <si>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</si>
  <si>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</si>
  <si>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</si>
  <si>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</si>
  <si>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</si>
  <si>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</si>
  <si>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</si>
  <si>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</si>
  <si>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</si>
  <si>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</si>
  <si>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</si>
  <si>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</si>
  <si>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</si>
  <si>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</si>
  <si>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</si>
  <si>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</si>
  <si>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</si>
  <si>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</si>
  <si>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</si>
  <si>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</si>
  <si>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</si>
  <si>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</si>
  <si>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</si>
  <si>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</si>
  <si>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</si>
  <si>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</si>
  <si>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</si>
  <si>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</si>
  <si>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</si>
  <si>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</si>
  <si>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</si>
  <si>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</si>
  <si>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</si>
  <si>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</si>
  <si>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</si>
  <si>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</si>
  <si>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</si>
  <si>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</si>
  <si>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</si>
  <si>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</si>
  <si>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</si>
  <si>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</si>
  <si>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</si>
  <si>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</si>
  <si>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</si>
  <si>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</si>
  <si>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</si>
  <si>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</si>
  <si>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</si>
  <si>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</si>
  <si>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</si>
  <si>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</si>
  <si>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</si>
  <si>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</si>
  <si>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</si>
  <si>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</si>
  <si>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</si>
  <si>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</si>
  <si>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</si>
  <si>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</si>
  <si>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</si>
  <si>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</si>
  <si>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</si>
  <si>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</si>
  <si>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</si>
  <si>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</si>
  <si>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</si>
  <si>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</si>
  <si>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</si>
  <si>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</si>
  <si>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</si>
  <si>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</si>
  <si>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</si>
  <si>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</si>
  <si>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</si>
  <si>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</si>
  <si>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</si>
  <si>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</si>
  <si>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</si>
  <si>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</si>
  <si>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</si>
  <si>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</si>
  <si>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</si>
  <si>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</si>
  <si>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</si>
  <si>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</si>
  <si>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</si>
  <si>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</si>
  <si>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</si>
  <si>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</si>
  <si>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</si>
  <si>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</si>
  <si>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</si>
  <si>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</si>
  <si>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</si>
  <si>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</si>
  <si>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</si>
  <si>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</si>
  <si>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</si>
  <si>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</si>
  <si>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</si>
  <si>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</si>
  <si>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</si>
  <si>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</si>
  <si>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</si>
  <si>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</si>
  <si>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</si>
  <si>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</si>
  <si>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</si>
  <si>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</si>
  <si>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</si>
  <si>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</si>
  <si>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</si>
  <si>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</si>
  <si>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</si>
  <si>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</si>
  <si>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</si>
  <si>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</si>
  <si>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</si>
  <si>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</si>
  <si>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</si>
  <si>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</si>
  <si>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</si>
  <si>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</si>
  <si>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</si>
  <si>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</si>
  <si>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</si>
  <si>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</si>
  <si>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</si>
  <si>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</si>
  <si>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</si>
  <si>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</si>
  <si>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</si>
  <si>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</si>
  <si>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</si>
  <si>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</si>
  <si>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</si>
  <si>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</si>
  <si>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</si>
  <si>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</si>
  <si>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</si>
  <si>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</si>
  <si>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</si>
  <si>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</si>
  <si>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</si>
  <si>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</si>
  <si>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</si>
  <si>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</si>
  <si>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</si>
  <si>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</si>
  <si>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</si>
  <si>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</si>
  <si>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</si>
  <si>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</si>
  <si>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</si>
  <si>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</si>
  <si>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</si>
  <si>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</si>
  <si>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</si>
  <si>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</si>
  <si>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</si>
  <si>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</si>
  <si>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</si>
  <si>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</si>
  <si>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</si>
  <si>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</si>
  <si>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</si>
  <si>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</si>
  <si>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</si>
  <si>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</si>
  <si>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</si>
  <si>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</si>
  <si>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</si>
  <si>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</si>
  <si>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</si>
  <si>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</si>
  <si>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</si>
  <si>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</si>
  <si>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</si>
  <si>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</si>
  <si>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</si>
  <si>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</si>
  <si>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</si>
  <si>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</si>
  <si>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</si>
  <si>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</si>
  <si>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</si>
  <si>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</si>
  <si>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</si>
  <si>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</si>
  <si>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</si>
  <si>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</si>
  <si>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</si>
  <si>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</si>
  <si>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</si>
  <si>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</si>
  <si>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</si>
  <si>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</si>
  <si>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</si>
  <si>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</si>
  <si>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</si>
  <si>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</si>
  <si>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</si>
  <si>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</si>
  <si>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</si>
  <si>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</si>
  <si>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</si>
  <si>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</si>
  <si>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</si>
  <si>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</si>
  <si>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</si>
  <si>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</si>
  <si>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</si>
  <si>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</si>
  <si>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</si>
  <si>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</si>
  <si>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</si>
  <si>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</si>
  <si>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</si>
  <si>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</si>
  <si>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</si>
  <si>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</si>
  <si>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</si>
  <si>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</si>
  <si>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</si>
  <si>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</si>
  <si>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</si>
  <si>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</si>
  <si>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</si>
  <si>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</si>
  <si>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</si>
  <si>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</si>
  <si>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</si>
  <si>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</si>
  <si>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</si>
  <si>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</si>
  <si>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</si>
  <si>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</si>
  <si>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</si>
  <si>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</si>
  <si>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</si>
  <si>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</si>
  <si>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</si>
  <si>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</si>
  <si>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</si>
  <si>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</si>
  <si>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</si>
  <si>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</si>
  <si>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</si>
  <si>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</si>
  <si>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</si>
  <si>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</si>
  <si>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</si>
  <si>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</si>
  <si>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</si>
  <si>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</si>
  <si>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</si>
  <si>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</si>
  <si>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</si>
  <si>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</si>
  <si>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</si>
  <si>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</si>
  <si>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</si>
  <si>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</si>
  <si>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</si>
  <si>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</si>
  <si>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</si>
  <si>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</si>
  <si>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</si>
  <si>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</si>
  <si>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</si>
  <si>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</si>
  <si>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</si>
  <si>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</si>
  <si>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</si>
  <si>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</si>
  <si>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</si>
  <si>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</si>
  <si>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</si>
  <si>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</si>
  <si>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</si>
  <si>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</si>
  <si>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</si>
  <si>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</si>
  <si>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</si>
  <si>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</si>
  <si>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</si>
  <si>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</si>
  <si>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</si>
  <si>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</si>
  <si>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</si>
  <si>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</si>
  <si>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</si>
  <si>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</si>
  <si>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</si>
  <si>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</si>
  <si>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</si>
  <si>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</si>
  <si>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</si>
  <si>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</si>
  <si>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</si>
  <si>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</si>
  <si>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</si>
  <si>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</si>
  <si>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</si>
  <si>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</si>
  <si>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</si>
  <si>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</si>
  <si>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</si>
  <si>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</si>
  <si>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</si>
  <si>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</si>
  <si>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</si>
  <si>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</si>
  <si>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</si>
  <si>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</si>
  <si>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</si>
  <si>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</si>
  <si>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</si>
  <si>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</si>
  <si>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</si>
  <si>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</si>
  <si>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</si>
  <si>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</si>
  <si>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</si>
  <si>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</si>
  <si>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</si>
  <si>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</si>
  <si>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</si>
  <si>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</si>
  <si>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</si>
  <si>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</si>
  <si>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</si>
  <si>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</si>
  <si>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</si>
  <si>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</si>
  <si>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</si>
  <si>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</si>
  <si>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</si>
  <si>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</si>
  <si>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</si>
  <si>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</si>
  <si>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</si>
  <si>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</si>
  <si>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</si>
  <si>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</si>
  <si>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</si>
  <si>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</si>
  <si>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</si>
  <si>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</si>
  <si>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</si>
  <si>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</si>
  <si>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</si>
  <si>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</si>
  <si>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</si>
  <si>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</si>
  <si>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</si>
  <si>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</si>
  <si>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</si>
  <si>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</si>
  <si>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</si>
  <si>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</si>
  <si>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</si>
  <si>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</si>
  <si>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</si>
  <si>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</si>
  <si>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</si>
  <si>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</si>
  <si>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</si>
  <si>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</si>
  <si>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</si>
  <si>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</si>
  <si>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</si>
  <si>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</si>
  <si>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</si>
  <si>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</si>
  <si>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</si>
  <si>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</si>
  <si>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</si>
  <si>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</si>
  <si>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</si>
  <si>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</si>
  <si>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</si>
  <si>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</si>
  <si>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</si>
  <si>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</si>
  <si>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</si>
  <si>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</si>
  <si>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</si>
  <si>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</si>
  <si>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</si>
  <si>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</si>
  <si>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</si>
  <si>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</si>
  <si>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</si>
  <si>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</si>
  <si>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</si>
  <si>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</si>
  <si>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</si>
  <si>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</si>
  <si>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</si>
  <si>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</si>
  <si>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</si>
  <si>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</si>
  <si>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</si>
  <si>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</si>
  <si>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</si>
  <si>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</si>
  <si>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</si>
  <si>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</si>
  <si>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</si>
  <si>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</si>
  <si>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</si>
  <si>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</si>
  <si>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</si>
  <si>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</si>
  <si>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</si>
  <si>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</si>
  <si>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</si>
  <si>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</si>
  <si>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</si>
  <si>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</si>
  <si>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</si>
  <si>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</si>
  <si>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</si>
  <si>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</si>
  <si>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</si>
  <si>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</si>
  <si>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</si>
  <si>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</si>
  <si>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</si>
  <si>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</si>
  <si>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</si>
  <si>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</si>
  <si>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</si>
  <si>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</si>
  <si>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</si>
  <si>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</si>
  <si>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</si>
  <si>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</si>
  <si>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</si>
  <si>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</si>
  <si>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</si>
  <si>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</si>
  <si>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</si>
  <si>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</si>
  <si>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</si>
  <si>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</si>
  <si>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</si>
  <si>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</si>
  <si>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</si>
  <si>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</si>
  <si>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</si>
  <si>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</si>
  <si>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</si>
  <si>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</si>
  <si>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</si>
  <si>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</si>
  <si>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</si>
  <si>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</si>
  <si>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</si>
  <si>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</si>
  <si>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</si>
  <si>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</si>
  <si>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</si>
  <si>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</si>
  <si>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</si>
  <si>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</si>
  <si>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</si>
  <si>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</si>
  <si>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</si>
  <si>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</si>
  <si>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</si>
  <si>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</si>
  <si>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</si>
  <si>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</si>
  <si>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</si>
  <si>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</si>
  <si>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</si>
  <si>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</si>
  <si>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</si>
  <si>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</si>
  <si>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</si>
  <si>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</si>
  <si>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</si>
  <si>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</si>
  <si>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</si>
  <si>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</si>
  <si>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</si>
  <si>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</si>
  <si>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</si>
  <si>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</si>
  <si>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</si>
  <si>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</si>
  <si>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</si>
  <si>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</si>
  <si>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</si>
  <si>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</si>
  <si>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</si>
  <si>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</si>
  <si>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</si>
  <si>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</si>
  <si>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</si>
  <si>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</si>
  <si>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</si>
  <si>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</si>
  <si>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</si>
  <si>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</si>
  <si>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</si>
  <si>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</si>
  <si>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</si>
  <si>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</si>
  <si>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</si>
  <si>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</si>
  <si>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</si>
  <si>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</si>
  <si>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</si>
  <si>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</si>
  <si>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</si>
  <si>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</si>
  <si>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</si>
  <si>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</si>
  <si>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</si>
  <si>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</si>
  <si>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</si>
  <si>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</si>
  <si>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</si>
  <si>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</si>
  <si>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</si>
  <si>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</si>
  <si>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</si>
  <si>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</si>
  <si>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</si>
  <si>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</si>
  <si>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</si>
  <si>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</si>
  <si>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</si>
  <si>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</si>
  <si>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</si>
  <si>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</si>
  <si>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</si>
  <si>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</si>
  <si>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</si>
  <si>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</si>
  <si>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</si>
  <si>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</si>
  <si>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</si>
  <si>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</si>
  <si>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</si>
  <si>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</si>
  <si>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</si>
  <si>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</si>
  <si>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</si>
  <si>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</si>
  <si>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</si>
  <si>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</si>
  <si>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</si>
  <si>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</si>
  <si>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</si>
  <si>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</si>
  <si>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</si>
  <si>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</si>
  <si>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</si>
  <si>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</si>
  <si>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</si>
  <si>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</si>
  <si>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</si>
  <si>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</si>
  <si>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</si>
  <si>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</si>
  <si>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</si>
  <si>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</si>
  <si>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</si>
  <si>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</si>
  <si>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</si>
  <si>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</si>
  <si>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</si>
  <si>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</si>
  <si>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</si>
  <si>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</si>
  <si>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</si>
  <si>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</si>
  <si>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</si>
  <si>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</si>
  <si>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</si>
  <si>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</si>
  <si>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</si>
  <si>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</si>
  <si>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</si>
  <si>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</si>
  <si>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</si>
  <si>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</si>
  <si>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</si>
  <si>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</si>
  <si>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</si>
  <si>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</si>
  <si>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</si>
  <si>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</si>
  <si>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</si>
  <si>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</si>
  <si>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</si>
  <si>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</si>
  <si>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</si>
  <si>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</si>
  <si>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</si>
  <si>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</si>
  <si>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</si>
  <si>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</si>
  <si>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</si>
  <si>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</si>
  <si>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</si>
  <si>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</si>
  <si>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</si>
  <si>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</si>
  <si>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</si>
  <si>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</si>
  <si>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</si>
  <si>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</si>
  <si>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</si>
  <si>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</si>
  <si>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</si>
  <si>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</si>
  <si>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</si>
  <si>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</si>
  <si>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</si>
  <si>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</si>
  <si>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</si>
  <si>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</si>
  <si>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</si>
  <si>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</si>
  <si>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</si>
  <si>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</si>
  <si>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</si>
  <si>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</si>
  <si>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</si>
  <si>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</si>
  <si>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</si>
  <si>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</si>
  <si>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</si>
  <si>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</si>
  <si>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</si>
  <si>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</si>
  <si>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</si>
  <si>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</si>
  <si>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</si>
  <si>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</si>
  <si>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</si>
  <si>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</si>
  <si>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</si>
  <si>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</si>
  <si>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</si>
  <si>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</si>
  <si>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</si>
  <si>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</si>
  <si>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</si>
  <si>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</si>
  <si>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</si>
  <si>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</si>
  <si>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</si>
  <si>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</si>
  <si>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</si>
  <si>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</si>
  <si>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</si>
  <si>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</si>
  <si>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</si>
  <si>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</si>
  <si>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</si>
  <si>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</si>
  <si>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</si>
  <si>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</si>
  <si>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</si>
  <si>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</si>
  <si>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</si>
  <si>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</si>
  <si>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</si>
  <si>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</si>
  <si>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</si>
  <si>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</si>
  <si>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</si>
  <si>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</si>
  <si>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</si>
  <si>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</si>
  <si>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</si>
  <si>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</si>
  <si>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</si>
  <si>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</si>
  <si>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</si>
  <si>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</si>
  <si>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</si>
  <si>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</si>
  <si>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</si>
  <si>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</si>
  <si>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</si>
  <si>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</si>
  <si>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</si>
  <si>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</si>
  <si>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</si>
  <si>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</si>
  <si>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</si>
  <si>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</si>
  <si>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</si>
  <si>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</si>
  <si>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</si>
  <si>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</si>
  <si>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</si>
  <si>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</si>
  <si>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</si>
  <si>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</si>
  <si>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</si>
  <si>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</si>
  <si>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</si>
  <si>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</si>
  <si>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</si>
  <si>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</si>
  <si>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</si>
  <si>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</si>
  <si>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</si>
  <si>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</si>
  <si>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</si>
  <si>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</si>
  <si>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</si>
  <si>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</si>
  <si>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</si>
  <si>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</si>
  <si>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</si>
  <si>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</si>
  <si>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</si>
  <si>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</si>
  <si>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</si>
  <si>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</si>
  <si>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</si>
  <si>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</si>
  <si>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</si>
  <si>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</si>
  <si>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</si>
  <si>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</si>
  <si>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</si>
  <si>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</si>
  <si>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</si>
  <si>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</si>
  <si>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</si>
  <si>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</si>
  <si>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</si>
  <si>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</si>
  <si>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</si>
  <si>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</si>
  <si>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</si>
  <si>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</si>
  <si>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</si>
  <si>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</si>
  <si>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</si>
  <si>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</si>
  <si>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</si>
  <si>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</si>
  <si>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</si>
  <si>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</si>
  <si>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</si>
  <si>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</si>
  <si>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</si>
  <si>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</si>
  <si>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</si>
  <si>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</si>
  <si>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</si>
  <si>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</si>
  <si>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</si>
  <si>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</si>
  <si>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</si>
  <si>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</si>
  <si>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</si>
  <si>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</si>
  <si>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</si>
  <si>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</si>
  <si>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</si>
  <si>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</si>
  <si>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</si>
  <si>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</si>
  <si>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</si>
  <si>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</si>
  <si>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</si>
  <si>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</si>
  <si>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</si>
  <si>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</si>
  <si>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</si>
  <si>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</si>
  <si>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</si>
  <si>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</si>
  <si>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</si>
  <si>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</si>
  <si>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</si>
  <si>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</si>
  <si>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</si>
  <si>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</si>
  <si>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</si>
  <si>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</si>
  <si>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</si>
  <si>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</si>
  <si>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</si>
  <si>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</si>
  <si>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</si>
  <si>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</si>
  <si>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</si>
  <si>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</si>
  <si>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</si>
  <si>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</si>
  <si>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</si>
  <si>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</si>
  <si>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</si>
  <si>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</si>
  <si>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</si>
  <si>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</si>
  <si>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</si>
  <si>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</si>
  <si>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</si>
  <si>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</si>
  <si>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</si>
  <si>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</si>
  <si>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</si>
  <si>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</si>
  <si>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</si>
  <si>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</si>
  <si>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</si>
  <si>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</si>
  <si>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</si>
  <si>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</si>
  <si>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</si>
  <si>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</si>
  <si>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</si>
  <si>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</si>
  <si>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</si>
  <si>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</si>
  <si>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</si>
  <si>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</si>
  <si>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</si>
  <si>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</si>
  <si>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</si>
  <si>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</si>
  <si>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</si>
  <si>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</si>
  <si>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</si>
  <si>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</si>
  <si>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</si>
  <si>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</si>
  <si>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</si>
  <si>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</si>
  <si>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</si>
  <si>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</si>
  <si>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</si>
  <si>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</si>
  <si>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</si>
  <si>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</si>
  <si>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</si>
  <si>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</si>
  <si>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</si>
  <si>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</si>
  <si>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</si>
  <si>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</si>
  <si>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</si>
  <si>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</si>
  <si>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</si>
  <si>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</si>
  <si>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</si>
  <si>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</si>
  <si>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</si>
  <si>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</si>
  <si>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</si>
  <si>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</si>
  <si>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</si>
  <si>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</si>
  <si>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</si>
  <si>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</si>
  <si>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</si>
  <si>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</si>
  <si>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</si>
  <si>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</si>
  <si>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</si>
  <si>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</si>
  <si>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</si>
  <si>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</si>
  <si>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</si>
  <si>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</si>
  <si>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</si>
  <si>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</si>
  <si>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</si>
  <si>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</si>
  <si>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</si>
  <si>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</si>
  <si>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</si>
  <si>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</si>
  <si>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</si>
  <si>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</si>
  <si>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</si>
  <si>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</si>
  <si>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</si>
  <si>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</si>
  <si>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</si>
  <si>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</si>
  <si>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</si>
  <si>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</si>
  <si>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</si>
  <si>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</si>
  <si>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</si>
  <si>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</si>
  <si>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</si>
  <si>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</si>
  <si>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</si>
  <si>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</si>
  <si>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</si>
  <si>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</si>
  <si>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</si>
  <si>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</si>
  <si>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</si>
  <si>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</si>
  <si>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</si>
  <si>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</si>
  <si>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</si>
  <si>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</si>
  <si>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</si>
  <si>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</si>
  <si>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</si>
  <si>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</si>
  <si>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</si>
  <si>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</si>
  <si>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</si>
  <si>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</si>
  <si>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</si>
  <si>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</si>
  <si>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</si>
  <si>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</si>
  <si>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</si>
  <si>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</si>
  <si>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</si>
  <si>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</si>
  <si>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</si>
  <si>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</si>
  <si>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</si>
  <si>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</si>
  <si>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</si>
  <si>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</si>
  <si>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</si>
  <si>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</si>
  <si>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</si>
  <si>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</si>
  <si>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</si>
  <si>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</si>
  <si>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</si>
  <si>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</si>
  <si>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</si>
  <si>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</si>
  <si>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</si>
  <si>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</si>
  <si>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</si>
  <si>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</si>
  <si>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</si>
  <si>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</si>
  <si>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</si>
  <si>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</si>
  <si>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</si>
  <si>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</si>
  <si>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</si>
  <si>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</si>
  <si>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</si>
  <si>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</si>
  <si>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</si>
  <si>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</si>
  <si>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</si>
  <si>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</si>
  <si>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</si>
  <si>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</si>
  <si>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</si>
  <si>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</si>
  <si>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</si>
  <si>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</si>
  <si>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</si>
  <si>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</si>
  <si>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</si>
  <si>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</si>
  <si>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</si>
  <si>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</si>
  <si>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</si>
  <si>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</si>
  <si>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</si>
  <si>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</si>
  <si>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</si>
  <si>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</si>
  <si>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</si>
  <si>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</si>
  <si>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</si>
  <si>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</si>
  <si>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</si>
  <si>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</si>
  <si>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</si>
  <si>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</si>
  <si>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</si>
  <si>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</si>
  <si>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</si>
  <si>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</si>
  <si>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</si>
  <si>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</si>
  <si>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</si>
  <si>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</si>
  <si>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</si>
  <si>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</si>
  <si>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</si>
  <si>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</si>
  <si>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</si>
  <si>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</si>
  <si>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</si>
  <si>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</si>
  <si>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</si>
  <si>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</si>
  <si>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</si>
  <si>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</si>
  <si>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</si>
  <si>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</si>
  <si>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</si>
  <si>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</si>
  <si>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</si>
  <si>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</si>
  <si>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</si>
  <si>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</si>
  <si>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</si>
  <si>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</si>
  <si>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</si>
  <si>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</si>
  <si>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</si>
  <si>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</si>
  <si>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</si>
  <si>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</si>
  <si>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</si>
  <si>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</si>
  <si>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</si>
  <si>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</si>
  <si>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</si>
  <si>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</si>
  <si>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</si>
  <si>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</si>
  <si>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</si>
  <si>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</si>
  <si>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</si>
  <si>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</si>
  <si>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</si>
  <si>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</si>
  <si>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</si>
  <si>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</si>
  <si>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</si>
  <si>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</si>
  <si>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</si>
  <si>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</si>
  <si>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</si>
  <si>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</si>
  <si>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</si>
  <si>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</si>
  <si>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</si>
  <si>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</si>
  <si>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</si>
  <si>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</si>
  <si>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</si>
  <si>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</si>
  <si>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</si>
  <si>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</si>
  <si>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</si>
  <si>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</si>
  <si>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</si>
  <si>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</si>
  <si>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</si>
  <si>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</si>
  <si>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</si>
  <si>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</si>
  <si>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</si>
  <si>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</si>
  <si>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</si>
  <si>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</si>
  <si>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</si>
  <si>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</si>
  <si>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</si>
  <si>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</si>
  <si>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</si>
  <si>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</si>
  <si>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</si>
  <si>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</si>
  <si>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</si>
  <si>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</si>
  <si>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</si>
  <si>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</si>
  <si>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</si>
  <si>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</si>
  <si>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</si>
  <si>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</si>
  <si>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</si>
  <si>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</si>
  <si>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</si>
  <si>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</si>
  <si>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</si>
  <si>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</si>
  <si>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</si>
  <si>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</si>
  <si>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</si>
  <si>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</si>
  <si>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</si>
  <si>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</si>
  <si>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</si>
  <si>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</si>
  <si>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</si>
  <si>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</si>
  <si>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</si>
  <si>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</si>
  <si>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</si>
  <si>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</si>
  <si>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</si>
  <si>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</si>
  <si>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</si>
  <si>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</si>
  <si>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</si>
  <si>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</si>
  <si>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</si>
  <si>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</si>
  <si>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</si>
  <si>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</si>
  <si>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</si>
  <si>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</si>
  <si>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</si>
  <si>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</si>
  <si>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</si>
  <si>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</si>
  <si>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</si>
  <si>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</si>
  <si>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</si>
  <si>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</si>
  <si>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</si>
  <si>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</si>
  <si>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</si>
  <si>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</si>
  <si>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</si>
  <si>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</si>
  <si>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</si>
  <si>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</si>
  <si>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</si>
  <si>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</si>
  <si>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</si>
  <si>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</si>
  <si>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</si>
  <si>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</si>
  <si>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</si>
  <si>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</si>
  <si>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</si>
  <si>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</si>
  <si>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</si>
  <si>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</si>
  <si>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</si>
  <si>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</si>
  <si>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</si>
  <si>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</si>
  <si>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</si>
  <si>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</si>
  <si>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</si>
  <si>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</si>
  <si>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</si>
  <si>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</si>
  <si>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</si>
  <si>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</si>
  <si>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</si>
  <si>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</si>
  <si>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</si>
  <si>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</si>
  <si>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</si>
  <si>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</si>
  <si>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</si>
  <si>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</si>
  <si>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</si>
  <si>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</si>
  <si>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</si>
  <si>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</si>
  <si>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</si>
  <si>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</si>
  <si>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</si>
  <si>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</si>
  <si>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</si>
  <si>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</si>
  <si>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</si>
  <si>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</si>
  <si>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</si>
  <si>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</si>
  <si>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</si>
  <si>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</si>
  <si>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</si>
  <si>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</si>
  <si>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</si>
  <si>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</si>
  <si>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</si>
  <si>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</si>
  <si>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</si>
  <si>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</si>
  <si>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</si>
  <si>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</si>
  <si>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</si>
  <si>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</si>
  <si>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</si>
  <si>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</si>
  <si>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</si>
  <si>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</si>
  <si>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</si>
  <si>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</si>
  <si>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</si>
  <si>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</si>
  <si>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</si>
  <si>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</si>
  <si>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</si>
  <si>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</si>
  <si>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</si>
  <si>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</si>
  <si>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</si>
  <si>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</si>
  <si>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</si>
  <si>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</si>
  <si>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</si>
  <si>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</si>
  <si>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</si>
  <si>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</si>
  <si>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</si>
  <si>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</si>
  <si>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</si>
  <si>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</si>
  <si>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</si>
  <si>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</si>
  <si>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</si>
  <si>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</si>
  <si>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</si>
  <si>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</si>
  <si>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</si>
  <si>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</si>
  <si>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</si>
  <si>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</si>
  <si>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</si>
  <si>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</si>
  <si>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</si>
  <si>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</si>
  <si>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</si>
  <si>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</si>
  <si>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</si>
  <si>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</si>
  <si>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</si>
  <si>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</si>
  <si>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</si>
  <si>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</si>
  <si>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</si>
  <si>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</si>
  <si>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</si>
  <si>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</si>
  <si>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</si>
  <si>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</si>
  <si>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</si>
  <si>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</si>
  <si>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</si>
  <si>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</si>
  <si>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</si>
  <si>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</si>
  <si>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</si>
  <si>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</si>
  <si>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</si>
  <si>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</si>
  <si>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</si>
  <si>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</si>
  <si>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</si>
  <si>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</si>
  <si>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</si>
  <si>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</si>
  <si>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</si>
  <si>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</si>
  <si>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</si>
  <si>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</si>
  <si>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</si>
  <si>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</si>
  <si>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</si>
  <si>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</si>
  <si>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</si>
  <si>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</si>
  <si>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</si>
  <si>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</si>
  <si>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</si>
  <si>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</si>
  <si>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</si>
  <si>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</si>
  <si>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</si>
  <si>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</si>
  <si>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</si>
  <si>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</si>
  <si>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</si>
  <si>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</si>
  <si>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</si>
  <si>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</si>
  <si>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</si>
  <si>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</si>
  <si>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</si>
  <si>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</si>
  <si>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</si>
  <si>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</si>
  <si>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</si>
  <si>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</si>
  <si>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</si>
  <si>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</si>
  <si>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</si>
  <si>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</si>
  <si>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</si>
  <si>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</si>
  <si>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</si>
  <si>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</si>
  <si>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</si>
  <si>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</si>
  <si>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</si>
  <si>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</si>
  <si>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</si>
  <si>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</si>
  <si>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</si>
  <si>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</si>
  <si>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</si>
  <si>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</si>
  <si>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</si>
  <si>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</si>
  <si>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</si>
  <si>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</si>
  <si>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</si>
  <si>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</si>
  <si>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</si>
  <si>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</si>
  <si>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</si>
  <si>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</si>
  <si>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</si>
  <si>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</si>
  <si>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</si>
  <si>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</si>
  <si>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</si>
  <si>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</si>
  <si>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</si>
  <si>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</si>
  <si>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</si>
  <si>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</si>
  <si>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</si>
  <si>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</si>
  <si>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</si>
  <si>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</si>
  <si>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</si>
  <si>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</si>
  <si>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</si>
  <si>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</si>
  <si>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</si>
  <si>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</si>
  <si>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</si>
  <si>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</si>
  <si>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</si>
  <si>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</si>
  <si>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</si>
  <si>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</si>
  <si>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</si>
  <si>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</si>
  <si>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</si>
  <si>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</si>
  <si>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</si>
  <si>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</si>
  <si>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</si>
  <si>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</si>
  <si>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</si>
  <si>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</si>
  <si>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</si>
  <si>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</si>
  <si>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</si>
  <si>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</si>
  <si>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</si>
  <si>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</si>
  <si>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</si>
  <si>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</si>
  <si>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</si>
  <si>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</si>
  <si>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</si>
  <si>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</si>
  <si>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</si>
  <si>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</si>
  <si>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</si>
  <si>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</si>
  <si>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</si>
  <si>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</si>
  <si>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</si>
  <si>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</si>
  <si>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</si>
  <si>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</si>
  <si>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</si>
  <si>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</si>
  <si>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</si>
  <si>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</si>
  <si>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</si>
  <si>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</si>
  <si>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</si>
  <si>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</si>
  <si>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</si>
  <si>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</si>
  <si>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</si>
  <si>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</si>
  <si>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</si>
  <si>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</si>
  <si>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</si>
  <si>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</si>
  <si>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</si>
  <si>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</si>
  <si>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</si>
  <si>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</si>
  <si>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</si>
  <si>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</si>
  <si>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</si>
  <si>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</si>
  <si>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</si>
  <si>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</si>
  <si>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</si>
  <si>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</si>
  <si>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</si>
  <si>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</si>
  <si>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</si>
  <si>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</si>
  <si>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</si>
  <si>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</si>
  <si>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</si>
  <si>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</si>
  <si>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</si>
  <si>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</si>
  <si>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</si>
  <si>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</si>
  <si>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</si>
  <si>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</si>
  <si>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</si>
  <si>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</si>
  <si>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</si>
  <si>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</si>
  <si>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</si>
  <si>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</si>
  <si>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</si>
  <si>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</si>
  <si>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</si>
  <si>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</si>
  <si>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</si>
  <si>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</si>
  <si>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</si>
  <si>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</si>
  <si>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</si>
  <si>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</si>
  <si>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</si>
  <si>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</si>
  <si>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</si>
  <si>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</si>
  <si>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</si>
  <si>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</si>
  <si>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</si>
  <si>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</si>
  <si>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</si>
  <si>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</si>
  <si>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</si>
  <si>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</si>
  <si>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</si>
  <si>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</si>
  <si>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</si>
  <si>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</si>
  <si>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</si>
  <si>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</si>
  <si>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</si>
  <si>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</si>
  <si>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</si>
  <si>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</si>
  <si>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</si>
  <si>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</si>
  <si>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</si>
  <si>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</si>
  <si>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</si>
  <si>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</si>
  <si>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</si>
  <si>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</si>
  <si>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</si>
  <si>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</si>
  <si>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</si>
  <si>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</si>
  <si>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</si>
  <si>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</si>
  <si>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</si>
  <si>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</si>
  <si>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</si>
  <si>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</si>
  <si>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</si>
  <si>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</si>
  <si>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</si>
  <si>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</si>
  <si>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</si>
  <si>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</si>
  <si>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</si>
  <si>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</si>
  <si>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</si>
  <si>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</si>
  <si>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</si>
  <si>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</si>
  <si>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</si>
  <si>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</si>
  <si>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</si>
  <si>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</si>
  <si>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</si>
  <si>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</si>
  <si>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</si>
  <si>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</si>
  <si>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</si>
  <si>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</si>
  <si>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</si>
  <si>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</si>
  <si>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</si>
  <si>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</si>
  <si>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</si>
  <si>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</si>
  <si>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</si>
  <si>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</si>
  <si>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</si>
  <si>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</si>
  <si>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</si>
  <si>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</si>
  <si>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</si>
  <si>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</si>
  <si>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</si>
  <si>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</si>
  <si>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</si>
  <si>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</si>
  <si>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</si>
  <si>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</si>
  <si>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</si>
  <si>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</si>
  <si>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</si>
  <si>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</si>
  <si>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</si>
  <si>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</si>
  <si>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</si>
  <si>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</si>
  <si>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</si>
  <si>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</si>
  <si>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</si>
  <si>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</si>
  <si>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</si>
  <si>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</si>
  <si>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</si>
  <si>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</si>
  <si>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</si>
  <si>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</si>
  <si>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</si>
  <si>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</si>
  <si>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</si>
  <si>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</si>
  <si>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</si>
  <si>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</si>
  <si>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</si>
  <si>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</si>
  <si>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</si>
  <si>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</si>
  <si>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</si>
  <si>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</si>
  <si>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</si>
  <si>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</si>
  <si>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</si>
  <si>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</si>
  <si>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</si>
  <si>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</si>
  <si>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</si>
  <si>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</si>
  <si>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</si>
  <si>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</si>
  <si>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</si>
  <si>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</si>
  <si>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</si>
  <si>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</si>
  <si>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</si>
  <si>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</si>
  <si>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</si>
  <si>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</si>
  <si>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</si>
  <si>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</si>
  <si>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</si>
  <si>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</si>
  <si>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</si>
  <si>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</si>
  <si>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</si>
  <si>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</si>
  <si>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</si>
  <si>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</si>
  <si>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</si>
  <si>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</si>
  <si>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</si>
  <si>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</si>
  <si>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</si>
  <si>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</si>
  <si>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</si>
  <si>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</si>
  <si>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</si>
  <si>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</si>
  <si>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</si>
  <si>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</si>
  <si>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</si>
  <si>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</si>
  <si>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</si>
  <si>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</si>
  <si>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</si>
  <si>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</si>
  <si>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</si>
  <si>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</si>
  <si>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</si>
  <si>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</si>
  <si>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</si>
  <si>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</si>
  <si>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</si>
  <si>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</si>
  <si>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</si>
  <si>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</si>
  <si>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</si>
  <si>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</si>
  <si>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</si>
  <si>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</si>
  <si>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</si>
  <si>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</si>
  <si>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</si>
  <si>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</si>
  <si>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</si>
  <si>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</si>
  <si>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</si>
  <si>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</si>
  <si>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</si>
  <si>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</si>
  <si>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</si>
  <si>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</si>
  <si>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</si>
  <si>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</si>
  <si>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</si>
  <si>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</si>
  <si>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</si>
  <si>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</si>
  <si>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</si>
  <si>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</si>
  <si>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</si>
  <si>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</si>
  <si>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</si>
  <si>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</si>
  <si>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</si>
  <si>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</si>
  <si>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</si>
  <si>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</si>
  <si>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</si>
  <si>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</si>
  <si>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</si>
  <si>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</si>
  <si>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</si>
  <si>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</si>
  <si>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</si>
  <si>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</si>
  <si>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</si>
  <si>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</si>
  <si>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</si>
  <si>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</si>
  <si>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</si>
  <si>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</si>
  <si>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</si>
  <si>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</si>
  <si>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</si>
  <si>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</si>
  <si>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</si>
  <si>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</si>
  <si>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</si>
  <si>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</si>
  <si>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</si>
  <si>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</si>
  <si>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</si>
  <si>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</si>
  <si>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</si>
  <si>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</si>
  <si>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</si>
  <si>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</si>
  <si>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</si>
  <si>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</si>
  <si>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</si>
  <si>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</si>
  <si>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</si>
  <si>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</si>
  <si>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</si>
  <si>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</si>
  <si>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</si>
  <si>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</si>
  <si>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</si>
  <si>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</si>
  <si>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</si>
  <si>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</si>
  <si>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</si>
  <si>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</si>
  <si>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</si>
  <si>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</si>
  <si>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</si>
  <si>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</si>
  <si>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</si>
  <si>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</si>
  <si>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</si>
  <si>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</si>
  <si>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</si>
  <si>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</si>
  <si>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</si>
  <si>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</si>
  <si>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</si>
  <si>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</si>
  <si>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</si>
  <si>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</si>
  <si>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</si>
  <si>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</si>
  <si>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</si>
  <si>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</si>
  <si>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</si>
  <si>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</si>
  <si>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</si>
  <si>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</si>
  <si>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</si>
  <si>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</si>
  <si>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</si>
  <si>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</si>
  <si>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</si>
  <si>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</si>
  <si>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</si>
  <si>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</si>
  <si>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</si>
  <si>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</si>
  <si>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</si>
  <si>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</si>
  <si>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</si>
  <si>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</si>
  <si>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</si>
  <si>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</si>
  <si>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</si>
  <si>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</si>
  <si>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</si>
  <si>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</si>
  <si>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</si>
  <si>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</si>
  <si>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</si>
  <si>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</si>
  <si>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</si>
  <si>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</si>
  <si>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</si>
  <si>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</si>
  <si>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</si>
  <si>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</si>
  <si>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</si>
  <si>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</si>
  <si>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</si>
  <si>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</si>
  <si>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</si>
  <si>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</si>
  <si>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</si>
  <si>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</si>
  <si>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</si>
  <si>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</si>
  <si>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</si>
  <si>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</si>
  <si>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</si>
  <si>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</si>
  <si>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</si>
  <si>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</si>
  <si>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</si>
  <si>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</si>
  <si>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</si>
  <si>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</si>
  <si>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</si>
  <si>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</si>
  <si>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</si>
  <si>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</si>
  <si>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</si>
  <si>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</si>
  <si>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</si>
  <si>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</si>
  <si>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</si>
  <si>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</si>
  <si>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</si>
  <si>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</si>
  <si>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</si>
  <si>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</si>
  <si>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</si>
  <si>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</si>
  <si>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</si>
  <si>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</si>
  <si>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</si>
  <si>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</si>
  <si>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</si>
  <si>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</si>
  <si>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</si>
  <si>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</si>
  <si>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</si>
  <si>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</si>
  <si>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</si>
  <si>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</si>
  <si>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</si>
  <si>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</si>
  <si>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</si>
  <si>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</si>
  <si>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</si>
  <si>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</si>
  <si>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</si>
  <si>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</si>
  <si>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</si>
  <si>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</si>
  <si>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</si>
  <si>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</si>
  <si>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</si>
  <si>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</si>
  <si>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</si>
  <si>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</si>
  <si>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</si>
  <si>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</si>
  <si>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</si>
  <si>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</si>
  <si>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</si>
  <si>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</si>
  <si>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</si>
  <si>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</si>
  <si>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</si>
  <si>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</si>
  <si>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</si>
  <si>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</si>
  <si>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</si>
  <si>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</si>
  <si>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</si>
  <si>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</si>
  <si>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</si>
  <si>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</si>
  <si>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</si>
  <si>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</si>
  <si>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</si>
  <si>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</si>
  <si>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</si>
  <si>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</si>
  <si>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</si>
  <si>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</si>
  <si>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</si>
  <si>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</si>
  <si>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</si>
  <si>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</si>
  <si>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</si>
  <si>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</si>
  <si>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</si>
  <si>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</si>
  <si>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</si>
  <si>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</si>
  <si>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</si>
  <si>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</si>
  <si>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</si>
  <si>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</si>
  <si>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</si>
  <si>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</si>
  <si>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</si>
  <si>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</si>
  <si>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</si>
  <si>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</si>
  <si>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</si>
  <si>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</si>
  <si>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</si>
  <si>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</si>
  <si>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</si>
  <si>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</si>
  <si>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</si>
  <si>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</si>
  <si>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</si>
  <si>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</si>
  <si>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</si>
  <si>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</si>
  <si>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</si>
  <si>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</si>
  <si>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</si>
  <si>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</si>
  <si>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</si>
  <si>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</si>
  <si>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</si>
  <si>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</si>
  <si>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</si>
  <si>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</si>
  <si>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</si>
  <si>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</si>
  <si>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</si>
  <si>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</si>
  <si>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</si>
  <si>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</si>
  <si>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</si>
  <si>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</si>
  <si>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</si>
  <si>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</si>
  <si>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</si>
  <si>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</si>
  <si>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</si>
  <si>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</si>
  <si>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</si>
  <si>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</si>
  <si>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</si>
  <si>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</si>
  <si>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</si>
  <si>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</si>
  <si>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</si>
  <si>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</si>
  <si>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</si>
  <si>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</si>
  <si>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</si>
  <si>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</si>
  <si>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</si>
  <si>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</si>
  <si>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</si>
  <si>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</si>
  <si>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</si>
  <si>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</si>
  <si>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</si>
  <si>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</si>
  <si>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</si>
  <si>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</si>
  <si>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</si>
  <si>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</si>
  <si>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</si>
  <si>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</si>
  <si>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</si>
  <si>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</si>
  <si>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</si>
  <si>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</si>
  <si>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</si>
  <si>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</si>
  <si>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</si>
  <si>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</si>
  <si>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</si>
  <si>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</si>
  <si>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</si>
  <si>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</si>
  <si>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</si>
  <si>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</si>
  <si>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</si>
  <si>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</si>
  <si>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</si>
  <si>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</si>
  <si>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</si>
  <si>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</si>
  <si>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</si>
  <si>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</si>
  <si>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</si>
  <si>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</si>
  <si>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</si>
  <si>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</si>
  <si>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</si>
  <si>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</si>
  <si>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</si>
  <si>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</si>
  <si>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</si>
  <si>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</si>
  <si>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</si>
  <si>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</si>
  <si>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</si>
  <si>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</si>
  <si>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</si>
  <si>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</si>
  <si>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</si>
  <si>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</si>
  <si>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</si>
  <si>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</si>
  <si>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</si>
  <si>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</si>
  <si>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</si>
  <si>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</si>
  <si>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</si>
  <si>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</si>
  <si>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</si>
  <si>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</si>
  <si>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</si>
  <si>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</si>
  <si>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</si>
  <si>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</si>
  <si>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</si>
  <si>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</si>
  <si>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</si>
  <si>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</si>
  <si>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</si>
  <si>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</si>
  <si>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</si>
  <si>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</si>
  <si>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</si>
  <si>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</si>
  <si>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</si>
  <si>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</si>
  <si>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</si>
  <si>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</si>
  <si>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</si>
  <si>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</si>
  <si>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</si>
  <si>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</si>
  <si>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</si>
  <si>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</si>
  <si>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</si>
  <si>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</si>
  <si>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</si>
  <si>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</si>
  <si>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</si>
  <si>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</si>
  <si>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</si>
  <si>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</si>
  <si>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</si>
  <si>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</si>
  <si>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</si>
  <si>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</si>
  <si>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</si>
  <si>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</si>
  <si>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</si>
  <si>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</si>
  <si>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</si>
  <si>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</si>
  <si>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</si>
  <si>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</si>
  <si>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</si>
  <si>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</si>
  <si>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</si>
  <si>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</si>
  <si>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</si>
  <si>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</si>
  <si>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</si>
  <si>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</si>
  <si>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</si>
  <si>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</si>
  <si>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</si>
  <si>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</si>
  <si>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</si>
  <si>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</si>
  <si>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</si>
  <si>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</si>
  <si>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</si>
  <si>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</si>
  <si>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</si>
  <si>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</si>
  <si>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</si>
  <si>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</si>
  <si>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</si>
  <si>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</si>
  <si>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</si>
  <si>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</si>
  <si>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</si>
  <si>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</si>
  <si>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</si>
  <si>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</si>
  <si>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</si>
  <si>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</si>
  <si>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</si>
  <si>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</si>
  <si>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</si>
  <si>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</si>
  <si>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</si>
  <si>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</si>
  <si>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</si>
  <si>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</si>
  <si>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</si>
  <si>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</si>
  <si>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</si>
  <si>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</si>
  <si>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</si>
  <si>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</si>
  <si>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</si>
  <si>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</si>
  <si>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</si>
  <si>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</si>
  <si>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</si>
  <si>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</si>
  <si>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</si>
  <si>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</si>
  <si>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</si>
  <si>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</si>
  <si>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</si>
  <si>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</si>
  <si>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</si>
  <si>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</si>
  <si>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</si>
  <si>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</si>
  <si>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</si>
  <si>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</si>
  <si>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</si>
  <si>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</si>
  <si>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</si>
  <si>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</si>
  <si>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</si>
  <si>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</si>
  <si>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</si>
  <si>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</si>
  <si>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</si>
  <si>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</si>
  <si>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</si>
  <si>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</si>
  <si>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</si>
  <si>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</si>
  <si>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</si>
  <si>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</si>
  <si>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</si>
  <si>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</si>
  <si>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</si>
  <si>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</si>
  <si>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</si>
  <si>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</si>
  <si>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</si>
  <si>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</si>
  <si>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</si>
  <si>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</si>
  <si>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</si>
  <si>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</si>
  <si>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</si>
  <si>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</si>
  <si>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</si>
  <si>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</si>
  <si>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</si>
  <si>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</si>
  <si>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</si>
  <si>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</si>
  <si>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</si>
  <si>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</si>
  <si>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</si>
  <si>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</si>
  <si>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</si>
  <si>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</si>
  <si>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</si>
  <si>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</si>
  <si>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</si>
  <si>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</si>
  <si>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</si>
  <si>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</si>
  <si>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</si>
  <si>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</si>
  <si>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</si>
  <si>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</si>
  <si>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</si>
  <si>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</si>
  <si>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</si>
  <si>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</si>
  <si>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</si>
  <si>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</si>
  <si>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</si>
  <si>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</si>
  <si>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</si>
  <si>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</si>
  <si>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</si>
  <si>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</si>
  <si>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</si>
  <si>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</si>
  <si>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</si>
  <si>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</si>
  <si>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</si>
  <si>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</si>
  <si>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</si>
  <si>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</si>
  <si>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</si>
  <si>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</si>
  <si>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</si>
  <si>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</si>
  <si>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</si>
  <si>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</si>
  <si>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</si>
  <si>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</si>
  <si>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</si>
  <si>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</si>
  <si>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</si>
  <si>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</si>
  <si>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</si>
  <si>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</si>
  <si>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</si>
  <si>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</si>
  <si>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</si>
  <si>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</si>
  <si>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</si>
  <si>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</si>
  <si>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</si>
  <si>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</si>
  <si>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</si>
  <si>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</si>
  <si>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</si>
  <si>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</si>
  <si>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</si>
  <si>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</si>
  <si>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</si>
  <si>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</si>
  <si>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</si>
  <si>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</si>
  <si>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</si>
  <si>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</si>
  <si>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</si>
  <si>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</si>
  <si>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</si>
  <si>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</si>
  <si>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</si>
  <si>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</si>
  <si>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</si>
  <si>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</si>
  <si>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</si>
  <si>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</si>
  <si>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</si>
  <si>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</si>
  <si>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</si>
  <si>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</si>
  <si>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</si>
  <si>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</si>
  <si>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</si>
  <si>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</si>
  <si>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</si>
  <si>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</si>
  <si>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</si>
  <si>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</si>
  <si>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</si>
  <si>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</si>
  <si>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</si>
  <si>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</si>
  <si>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</si>
  <si>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</si>
  <si>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</si>
  <si>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</si>
  <si>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</si>
  <si>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</si>
  <si>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</si>
  <si>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</si>
  <si>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</si>
  <si>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</si>
  <si>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</si>
  <si>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</si>
  <si>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</si>
  <si>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</si>
  <si>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</si>
  <si>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</si>
  <si>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</si>
  <si>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</si>
  <si>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</si>
  <si>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</si>
  <si>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</si>
  <si>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</si>
  <si>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</si>
  <si>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</si>
  <si>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</si>
  <si>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</si>
  <si>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</si>
  <si>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</si>
  <si>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</si>
  <si>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</si>
  <si>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</si>
  <si>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</si>
  <si>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</si>
  <si>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</si>
  <si>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</si>
  <si>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</si>
  <si>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</si>
  <si>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</si>
  <si>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</si>
  <si>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</si>
  <si>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</si>
  <si>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</si>
  <si>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</si>
  <si>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</si>
  <si>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</si>
  <si>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</si>
  <si>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</si>
  <si>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</si>
  <si>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</si>
  <si>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</si>
  <si>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</si>
  <si>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</si>
  <si>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</si>
  <si>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</si>
  <si>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</si>
  <si>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</si>
  <si>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</si>
  <si>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</si>
  <si>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</si>
  <si>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</si>
  <si>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</si>
  <si>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</si>
  <si>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</si>
  <si>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</si>
  <si>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</si>
  <si>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</si>
  <si>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</si>
  <si>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</si>
  <si>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</si>
  <si>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</si>
  <si>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</si>
  <si>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</si>
  <si>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</si>
  <si>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</si>
  <si>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</si>
  <si>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</si>
  <si>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</si>
  <si>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</si>
  <si>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</si>
  <si>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</si>
  <si>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</si>
  <si>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</si>
  <si>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</si>
  <si>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</si>
  <si>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</si>
  <si>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</si>
  <si>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</si>
  <si>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</si>
  <si>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</si>
  <si>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</si>
  <si>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</si>
  <si>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</si>
  <si>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</si>
  <si>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</si>
  <si>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</si>
  <si>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</si>
  <si>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</si>
  <si>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</si>
  <si>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</si>
  <si>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</si>
  <si>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</si>
  <si>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</si>
  <si>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</si>
  <si>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</si>
  <si>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</si>
  <si>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</si>
  <si>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</si>
  <si>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</si>
  <si>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</si>
  <si>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</si>
  <si>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</si>
  <si>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</si>
  <si>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</si>
  <si>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</si>
  <si>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</si>
  <si>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</si>
  <si>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</si>
  <si>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</si>
  <si>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</si>
  <si>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</si>
  <si>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</si>
  <si>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</si>
  <si>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</si>
  <si>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</si>
  <si>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</si>
  <si>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</si>
  <si>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</si>
  <si>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</si>
  <si>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</si>
  <si>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</si>
  <si>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</si>
  <si>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</si>
  <si>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</si>
  <si>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</si>
  <si>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</si>
  <si>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</si>
  <si>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</si>
  <si>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</si>
  <si>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</si>
  <si>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</si>
  <si>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</si>
  <si>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</si>
  <si>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</si>
  <si>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</si>
  <si>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</si>
  <si>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</si>
  <si>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</si>
  <si>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</si>
  <si>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</si>
  <si>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</si>
  <si>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</si>
  <si>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</si>
  <si>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</si>
  <si>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</si>
  <si>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</si>
  <si>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</si>
  <si>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</si>
  <si>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</si>
  <si>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</si>
  <si>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</si>
  <si>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</si>
  <si>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</si>
  <si>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</si>
  <si>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</si>
  <si>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</si>
  <si>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</si>
  <si>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</si>
  <si>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</si>
  <si>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</si>
  <si>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</si>
  <si>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</si>
  <si>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</si>
  <si>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</si>
  <si>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</si>
  <si>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</si>
  <si>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</si>
  <si>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</si>
  <si>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</si>
  <si>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</si>
  <si>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</si>
  <si>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</si>
  <si>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</si>
  <si>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</si>
  <si>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</si>
  <si>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</si>
  <si>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</si>
  <si>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</si>
  <si>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</si>
  <si>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</si>
  <si>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</si>
  <si>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</si>
  <si>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</si>
  <si>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</si>
  <si>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</si>
  <si>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</si>
  <si>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</si>
  <si>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</si>
  <si>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</si>
  <si>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</si>
  <si>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</si>
  <si>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</si>
  <si>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</si>
  <si>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</si>
  <si>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</si>
  <si>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</si>
  <si>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</si>
  <si>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</si>
  <si>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</si>
  <si>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</si>
  <si>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</si>
  <si>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</si>
  <si>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</si>
  <si>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</si>
  <si>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</si>
  <si>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</si>
  <si>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</si>
  <si>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</si>
  <si>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</si>
  <si>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</si>
  <si>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</si>
  <si>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</si>
  <si>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</si>
  <si>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</si>
  <si>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</si>
  <si>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</si>
  <si>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</si>
  <si>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</si>
  <si>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</si>
  <si>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</si>
  <si>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</si>
  <si>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</si>
  <si>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</si>
  <si>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</si>
  <si>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</si>
  <si>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</si>
  <si>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</si>
  <si>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</si>
  <si>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</si>
  <si>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</si>
  <si>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</si>
  <si>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</si>
  <si>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</si>
  <si>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</si>
  <si>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</si>
  <si>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</si>
  <si>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</si>
  <si>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</si>
  <si>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</si>
  <si>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</si>
  <si>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</si>
  <si>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</si>
  <si>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</si>
  <si>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</si>
  <si>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</si>
  <si>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</si>
  <si>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</si>
  <si>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</si>
  <si>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</si>
  <si>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</si>
  <si>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</si>
  <si>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</si>
  <si>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</si>
  <si>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</si>
  <si>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</si>
  <si>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</si>
  <si>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</si>
  <si>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</si>
  <si>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</si>
  <si>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</si>
  <si>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</si>
  <si>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</si>
  <si>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</si>
  <si>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</si>
  <si>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</si>
  <si>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</si>
  <si>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</si>
  <si>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</si>
  <si>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</si>
  <si>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</si>
  <si>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</si>
  <si>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</si>
  <si>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</si>
  <si>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</si>
  <si>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</si>
  <si>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</si>
  <si>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</si>
  <si>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</si>
  <si>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</si>
  <si>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</si>
  <si>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</si>
  <si>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</si>
  <si>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</si>
  <si>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</si>
  <si>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</si>
  <si>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</si>
  <si>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</si>
  <si>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</si>
  <si>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</si>
  <si>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</si>
  <si>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</si>
  <si>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</si>
  <si>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</si>
  <si>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</si>
  <si>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</si>
  <si>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</si>
  <si>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</si>
  <si>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</si>
  <si>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</si>
  <si>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</si>
  <si>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</si>
  <si>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</si>
  <si>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</si>
  <si>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</si>
  <si>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</si>
  <si>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</si>
  <si>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</si>
  <si>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</si>
  <si>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</si>
  <si>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</si>
  <si>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</si>
  <si>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</si>
  <si>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</si>
  <si>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</si>
  <si>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</si>
  <si>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</si>
  <si>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</si>
  <si>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</si>
  <si>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</si>
  <si>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</si>
  <si>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</si>
  <si>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</si>
  <si>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</si>
  <si>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</si>
  <si>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</si>
  <si>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</si>
  <si>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</si>
  <si>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</si>
  <si>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</si>
  <si>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</si>
  <si>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</si>
  <si>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</si>
  <si>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</si>
  <si>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</si>
  <si>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</si>
  <si>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</si>
  <si>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</si>
  <si>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</si>
  <si>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</si>
  <si>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</si>
  <si>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</si>
  <si>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</si>
  <si>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</si>
  <si>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</si>
  <si>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</si>
  <si>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</si>
  <si>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</si>
  <si>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</si>
  <si>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</si>
  <si>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</si>
  <si>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</si>
  <si>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</si>
  <si>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</si>
  <si>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</si>
  <si>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</si>
  <si>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</si>
  <si>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</si>
  <si>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</si>
  <si>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</si>
  <si>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</si>
  <si>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</si>
  <si>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</si>
  <si>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</si>
  <si>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</si>
  <si>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</si>
  <si>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</si>
  <si>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</si>
  <si>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</si>
  <si>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</si>
  <si>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</si>
  <si>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</si>
  <si>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</si>
  <si>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</si>
  <si>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</si>
  <si>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</si>
  <si>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</si>
  <si>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</si>
  <si>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</si>
  <si>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</si>
  <si>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</si>
  <si>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</si>
  <si>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</si>
  <si>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</si>
  <si>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</si>
  <si>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</si>
  <si>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</si>
  <si>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</si>
  <si>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</si>
  <si>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</si>
  <si>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</si>
  <si>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</si>
  <si>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</si>
  <si>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</si>
  <si>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</si>
  <si>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</si>
  <si>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</si>
  <si>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</si>
  <si>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</si>
  <si>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</si>
  <si>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</si>
  <si>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</si>
  <si>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</si>
  <si>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</si>
  <si>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</si>
  <si>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</si>
  <si>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</si>
  <si>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</si>
  <si>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</si>
  <si>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</si>
  <si>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</si>
  <si>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</si>
  <si>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</si>
  <si>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</si>
  <si>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</si>
  <si>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</si>
  <si>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</si>
  <si>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</si>
  <si>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</si>
  <si>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</si>
  <si>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</si>
  <si>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</si>
  <si>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</si>
  <si>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</si>
  <si>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</si>
  <si>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</si>
  <si>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</si>
  <si>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</si>
  <si>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</si>
  <si>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</si>
  <si>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</si>
  <si>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</si>
  <si>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</si>
  <si>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</si>
  <si>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</si>
  <si>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</si>
  <si>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</si>
  <si>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</si>
  <si>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</si>
  <si>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</si>
  <si>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</si>
  <si>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</si>
  <si>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</si>
  <si>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</si>
  <si>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</si>
  <si>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</si>
  <si>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</si>
  <si>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</si>
  <si>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</si>
  <si>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</si>
  <si>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</si>
  <si>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</si>
  <si>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</si>
  <si>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</si>
  <si>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</si>
  <si>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</si>
  <si>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</si>
  <si>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</si>
  <si>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</si>
  <si>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</si>
  <si>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</si>
  <si>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</si>
  <si>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</si>
  <si>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</si>
  <si>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</si>
  <si>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</si>
  <si>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</si>
  <si>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</si>
  <si>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</si>
  <si>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</si>
  <si>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</si>
  <si>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</si>
  <si>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</si>
  <si>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</si>
  <si>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</si>
  <si>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</si>
  <si>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</si>
  <si>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</si>
  <si>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</si>
  <si>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</si>
  <si>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</si>
  <si>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</si>
  <si>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</si>
  <si>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</si>
  <si>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</si>
  <si>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</si>
  <si>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</si>
  <si>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</si>
  <si>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</si>
  <si>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</si>
  <si>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</si>
  <si>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</si>
  <si>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</si>
  <si>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</si>
  <si>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</si>
  <si>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</si>
  <si>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</si>
  <si>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</si>
  <si>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</si>
  <si>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</si>
  <si>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</si>
  <si>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</si>
  <si>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</si>
  <si>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</si>
  <si>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</si>
  <si>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</si>
  <si>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</si>
  <si>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</si>
  <si>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</si>
  <si>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</si>
  <si>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</si>
  <si>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</si>
  <si>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</si>
  <si>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</si>
  <si>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</si>
  <si>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</si>
  <si>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</si>
  <si>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</si>
  <si>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</si>
  <si>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</si>
  <si>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</si>
  <si>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</si>
  <si>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</si>
  <si>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</si>
  <si>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</si>
  <si>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</si>
  <si>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</si>
  <si>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</si>
  <si>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</si>
  <si>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</si>
  <si>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</si>
  <si>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</si>
  <si>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</si>
  <si>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</si>
  <si>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</si>
  <si>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</si>
  <si>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</si>
  <si>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</si>
  <si>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</si>
  <si>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</si>
  <si>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</si>
  <si>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</si>
  <si>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</si>
  <si>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</si>
  <si>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</si>
  <si>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</si>
  <si>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</si>
  <si>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</si>
  <si>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</si>
  <si>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</si>
  <si>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</si>
  <si>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</si>
  <si>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</si>
  <si>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</si>
  <si>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</si>
  <si>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</si>
  <si>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</si>
  <si>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</si>
  <si>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</si>
  <si>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</si>
  <si>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</si>
  <si>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</si>
  <si>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</si>
  <si>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</si>
  <si>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</si>
  <si>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</si>
  <si>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</si>
  <si>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</si>
  <si>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</si>
  <si>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</si>
  <si>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</si>
  <si>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</si>
  <si>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</si>
  <si>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</si>
  <si>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</si>
  <si>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</si>
  <si>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</si>
  <si>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</si>
  <si>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</si>
  <si>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</si>
  <si>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</si>
  <si>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</si>
  <si>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</si>
  <si>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</si>
  <si>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</si>
  <si>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</si>
  <si>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</si>
  <si>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</si>
  <si>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</si>
  <si>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</si>
  <si>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</si>
  <si>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</si>
  <si>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</si>
  <si>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</si>
  <si>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</si>
  <si>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</si>
  <si>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</si>
  <si>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</si>
  <si>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</si>
  <si>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</si>
  <si>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</si>
  <si>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</si>
  <si>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</si>
  <si>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</si>
  <si>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</si>
  <si>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</si>
  <si>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</si>
  <si>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</si>
  <si>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</si>
  <si>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</si>
  <si>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</si>
  <si>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</si>
  <si>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</si>
  <si>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</si>
  <si>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</si>
  <si>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</si>
  <si>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</si>
  <si>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</si>
  <si>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</si>
  <si>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</si>
  <si>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</si>
  <si>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</si>
  <si>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</si>
  <si>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</si>
  <si>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</si>
  <si>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</si>
  <si>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</si>
  <si>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</si>
  <si>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</si>
  <si>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</si>
  <si>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</si>
  <si>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</si>
  <si>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</si>
  <si>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</si>
  <si>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</si>
  <si>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</si>
  <si>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</si>
  <si>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</si>
  <si>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</si>
  <si>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</si>
  <si>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</si>
  <si>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</si>
  <si>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</si>
  <si>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</si>
  <si>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</si>
  <si>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</si>
  <si>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</si>
  <si>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</si>
  <si>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</si>
  <si>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</si>
  <si>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</si>
  <si>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</si>
  <si>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</si>
  <si>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</si>
  <si>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</si>
  <si>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</si>
  <si>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</si>
  <si>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</si>
  <si>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</si>
  <si>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</si>
  <si>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</si>
  <si>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</si>
  <si>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</si>
  <si>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</si>
  <si>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</si>
  <si>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</si>
  <si>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</si>
  <si>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</si>
  <si>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</si>
  <si>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</si>
  <si>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</si>
  <si>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</si>
  <si>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</si>
  <si>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</si>
  <si>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</si>
  <si>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</si>
  <si>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</si>
  <si>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</si>
  <si>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</si>
  <si>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</si>
  <si>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</si>
  <si>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</si>
  <si>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</si>
  <si>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</si>
  <si>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</si>
  <si>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</si>
  <si>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</si>
  <si>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</si>
  <si>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</si>
  <si>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</si>
  <si>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</si>
  <si>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</si>
  <si>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</si>
  <si>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</si>
  <si>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</si>
  <si>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</si>
  <si>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</si>
  <si>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</si>
  <si>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</si>
  <si>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</si>
  <si>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</si>
  <si>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</si>
  <si>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</si>
  <si>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</si>
  <si>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</si>
  <si>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</si>
  <si>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</si>
  <si>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</si>
  <si>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</si>
  <si>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</si>
  <si>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</si>
  <si>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</si>
  <si>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</si>
  <si>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</si>
  <si>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</si>
  <si>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</si>
  <si>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</si>
  <si>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</si>
  <si>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</si>
  <si>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</si>
  <si>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</si>
  <si>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</si>
  <si>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</si>
  <si>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</si>
  <si>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</si>
  <si>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</si>
  <si>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</si>
  <si>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</si>
  <si>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</si>
  <si>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</si>
  <si>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</si>
  <si>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</si>
  <si>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</si>
  <si>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</si>
  <si>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</si>
  <si>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</si>
  <si>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</si>
  <si>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</si>
  <si>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</si>
  <si>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</si>
  <si>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</si>
  <si>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</si>
  <si>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</si>
  <si>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</si>
  <si>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</si>
  <si>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</si>
  <si>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</si>
  <si>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</si>
  <si>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</si>
  <si>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</si>
  <si>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</si>
  <si>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</si>
  <si>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</si>
  <si>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</si>
  <si>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</si>
  <si>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</si>
  <si>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</si>
  <si>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</si>
  <si>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</si>
  <si>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</si>
  <si>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</si>
  <si>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</si>
  <si>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</si>
  <si>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</si>
  <si>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</si>
  <si>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</si>
  <si>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</si>
  <si>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</si>
  <si>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</si>
  <si>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</si>
  <si>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</si>
  <si>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</si>
  <si>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</si>
  <si>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</si>
  <si>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</si>
  <si>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</si>
  <si>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</si>
  <si>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</si>
  <si>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</si>
  <si>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</si>
  <si>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</si>
  <si>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</si>
  <si>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</si>
  <si>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</si>
  <si>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</si>
  <si>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</si>
  <si>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</si>
  <si>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</si>
  <si>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</si>
  <si>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</si>
  <si>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</si>
  <si>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</si>
  <si>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</si>
  <si>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</si>
  <si>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</si>
  <si>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</si>
  <si>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</si>
  <si>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</si>
  <si>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</si>
  <si>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</si>
  <si>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</si>
  <si>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</si>
  <si>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</si>
  <si>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</si>
  <si>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</si>
  <si>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</si>
  <si>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</si>
  <si>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</si>
  <si>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</si>
  <si>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</si>
  <si>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</si>
  <si>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</si>
  <si>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</si>
  <si>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</si>
  <si>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</si>
  <si>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</si>
  <si>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</si>
  <si>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</si>
  <si>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</si>
  <si>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</si>
  <si>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</si>
  <si>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</si>
  <si>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</si>
  <si>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</si>
  <si>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</si>
  <si>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</si>
  <si>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</si>
  <si>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</si>
  <si>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</si>
  <si>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</si>
  <si>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</si>
  <si>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</si>
  <si>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</si>
  <si>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</si>
  <si>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</si>
  <si>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</si>
  <si>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</si>
  <si>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</si>
  <si>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</si>
  <si>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</si>
  <si>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</si>
  <si>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</si>
  <si>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</si>
  <si>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</si>
  <si>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</si>
  <si>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</si>
  <si>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</si>
  <si>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</si>
  <si>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</si>
  <si>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</si>
  <si>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</si>
  <si>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</si>
  <si>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</si>
  <si>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</si>
  <si>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</si>
  <si>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</si>
  <si>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</si>
  <si>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</si>
  <si>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</si>
  <si>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</si>
  <si>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</si>
  <si>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</si>
  <si>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</si>
  <si>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</si>
  <si>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</si>
  <si>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</si>
  <si>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</si>
  <si>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</si>
  <si>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</si>
  <si>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</si>
  <si>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</si>
  <si>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</si>
  <si>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</si>
  <si>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</si>
  <si>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</si>
  <si>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</si>
  <si>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</si>
  <si>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</si>
  <si>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</si>
  <si>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</si>
  <si>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</si>
  <si>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</si>
  <si>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</si>
  <si>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</si>
  <si>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</si>
  <si>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</si>
  <si>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</si>
  <si>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</si>
  <si>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</si>
  <si>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</si>
  <si>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</si>
  <si>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</si>
  <si>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</si>
  <si>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</si>
  <si>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</si>
  <si>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</si>
  <si>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</si>
  <si>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</si>
  <si>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</si>
  <si>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</si>
  <si>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</si>
  <si>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</si>
  <si>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</si>
  <si>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</si>
  <si>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</si>
  <si>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</si>
  <si>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</si>
  <si>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</si>
  <si>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</si>
  <si>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</si>
  <si>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</si>
  <si>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</si>
  <si>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</si>
  <si>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</si>
  <si>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</si>
  <si>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</si>
  <si>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</si>
  <si>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</si>
  <si>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</si>
  <si>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</si>
  <si>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</si>
  <si>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</si>
  <si>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</si>
  <si>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</si>
  <si>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</si>
  <si>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</si>
  <si>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</si>
  <si>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</si>
  <si>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</si>
  <si>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</si>
  <si>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</si>
  <si>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</si>
  <si>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</si>
  <si>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</si>
  <si>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</si>
  <si>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</si>
  <si>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</si>
  <si>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</si>
  <si>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</si>
  <si>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</si>
  <si>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</si>
  <si>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</si>
  <si>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</si>
  <si>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</si>
  <si>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</si>
  <si>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</si>
  <si>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</si>
  <si>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</si>
  <si>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</si>
  <si>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</si>
  <si>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</si>
  <si>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</si>
  <si>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</si>
  <si>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</si>
  <si>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</si>
  <si>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</si>
  <si>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</si>
  <si>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</si>
  <si>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</si>
  <si>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</si>
  <si>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</si>
  <si>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</si>
  <si>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</si>
  <si>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</si>
  <si>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</si>
  <si>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</si>
  <si>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</si>
  <si>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</si>
  <si>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</si>
  <si>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</si>
  <si>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</si>
  <si>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</si>
  <si>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</si>
  <si>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</si>
  <si>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</si>
  <si>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</si>
  <si>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</si>
  <si>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</si>
  <si>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</si>
  <si>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</si>
  <si>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</si>
  <si>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</si>
  <si>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</si>
  <si>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</si>
  <si>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</si>
  <si>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</si>
  <si>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</si>
  <si>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</si>
  <si>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</si>
  <si>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</si>
  <si>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</si>
  <si>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</si>
  <si>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</si>
  <si>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</si>
  <si>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</si>
  <si>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</si>
  <si>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</si>
  <si>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</si>
  <si>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</si>
  <si>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</si>
  <si>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</si>
  <si>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</si>
  <si>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</si>
  <si>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</si>
  <si>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</si>
  <si>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</si>
  <si>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</si>
  <si>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</si>
  <si>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</si>
  <si>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</si>
  <si>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</si>
  <si>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</si>
  <si>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</si>
  <si>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</si>
  <si>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</si>
  <si>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</si>
  <si>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</si>
  <si>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</si>
  <si>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</si>
  <si>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</si>
  <si>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</si>
  <si>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</si>
  <si>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</si>
  <si>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</si>
  <si>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</si>
  <si>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</si>
  <si>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</si>
  <si>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</si>
  <si>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</si>
  <si>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</si>
  <si>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</si>
  <si>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</si>
  <si>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</si>
  <si>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</si>
  <si>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</si>
  <si>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</si>
  <si>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</si>
  <si>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</si>
  <si>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</si>
  <si>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</si>
  <si>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</si>
  <si>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</si>
  <si>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</si>
  <si>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</si>
  <si>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</si>
  <si>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</si>
  <si>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</si>
  <si>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</si>
  <si>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</si>
  <si>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</si>
  <si>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</si>
  <si>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</si>
  <si>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</si>
  <si>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</si>
  <si>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</si>
  <si>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</si>
  <si>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</si>
  <si>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</si>
  <si>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</si>
  <si>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</si>
  <si>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</si>
  <si>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</si>
  <si>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</si>
  <si>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</si>
  <si>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</si>
  <si>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</si>
  <si>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</si>
  <si>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</si>
  <si>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</si>
  <si>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</si>
  <si>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</si>
  <si>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</si>
  <si>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</si>
  <si>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</si>
  <si>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</si>
  <si>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</si>
  <si>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</si>
  <si>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</si>
  <si>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</si>
  <si>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</si>
  <si>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</si>
  <si>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</si>
  <si>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</si>
  <si>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</si>
  <si>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</si>
  <si>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</si>
  <si>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</si>
  <si>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</si>
  <si>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</si>
  <si>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</si>
  <si>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</si>
  <si>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</si>
  <si>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</si>
  <si>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</si>
  <si>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</si>
  <si>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</si>
  <si>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</si>
  <si>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</si>
  <si>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</si>
  <si>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</si>
  <si>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</si>
  <si>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</si>
  <si>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</si>
  <si>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</si>
  <si>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</si>
  <si>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</si>
  <si>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</si>
  <si>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</si>
  <si>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</si>
  <si>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</si>
  <si>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</si>
  <si>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</si>
  <si>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</si>
  <si>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</si>
  <si>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</si>
  <si>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</si>
  <si>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</si>
  <si>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</si>
  <si>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</si>
  <si>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</si>
  <si>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</si>
  <si>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</si>
  <si>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</si>
  <si>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</si>
  <si>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</si>
  <si>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</si>
  <si>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</si>
  <si>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</si>
  <si>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</si>
  <si>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</si>
  <si>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</si>
  <si>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</si>
  <si>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</si>
  <si>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</si>
  <si>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</si>
  <si>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</si>
  <si>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</si>
  <si>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</si>
  <si>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</si>
  <si>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</si>
  <si>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</si>
  <si>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</si>
  <si>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</si>
  <si>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</si>
  <si>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</si>
  <si>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</si>
  <si>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</si>
  <si>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</si>
  <si>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</si>
  <si>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</si>
  <si>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</si>
  <si>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</si>
  <si>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</si>
  <si>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</si>
  <si>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</si>
  <si>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</si>
  <si>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</si>
  <si>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</si>
  <si>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</si>
  <si>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</si>
  <si>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</si>
  <si>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</si>
  <si>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</si>
  <si>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</si>
  <si>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</si>
  <si>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</si>
  <si>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</si>
  <si>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</si>
  <si>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</si>
  <si>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</si>
  <si>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</si>
  <si>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</si>
  <si>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</si>
  <si>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</si>
  <si>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</si>
  <si>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</si>
  <si>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</si>
  <si>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</si>
  <si>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</si>
  <si>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</si>
  <si>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</si>
  <si>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</si>
  <si>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</si>
  <si>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</si>
  <si>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</si>
  <si>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</si>
  <si>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</si>
  <si>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</si>
  <si>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</si>
  <si>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</si>
  <si>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</si>
  <si>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</si>
  <si>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</si>
  <si>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</si>
  <si>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</si>
  <si>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</si>
  <si>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</si>
  <si>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</si>
  <si>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</si>
  <si>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</si>
  <si>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</si>
  <si>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</si>
  <si>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</si>
  <si>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</si>
  <si>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</si>
  <si>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</si>
  <si>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</si>
  <si>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</si>
  <si>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</si>
  <si>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</si>
  <si>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</si>
  <si>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</si>
  <si>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</si>
  <si>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</si>
  <si>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</si>
  <si>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</si>
  <si>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</si>
  <si>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</si>
  <si>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</si>
  <si>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</si>
  <si>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</si>
  <si>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</si>
  <si>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</si>
  <si>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</si>
  <si>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</si>
  <si>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</si>
  <si>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</si>
  <si>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</si>
  <si>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</si>
  <si>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</si>
  <si>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</si>
  <si>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</si>
  <si>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</si>
  <si>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</si>
  <si>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</si>
  <si>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</si>
  <si>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</si>
  <si>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</si>
  <si>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</si>
  <si>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</si>
  <si>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</si>
  <si>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</si>
  <si>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</si>
  <si>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</si>
  <si>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</si>
  <si>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</si>
  <si>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</si>
  <si>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</si>
  <si>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</si>
  <si>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</si>
  <si>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</si>
  <si>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</si>
  <si>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</si>
  <si>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</si>
  <si>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</si>
  <si>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</si>
  <si>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</si>
  <si>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</si>
  <si>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</si>
  <si>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</si>
  <si>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</si>
  <si>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</si>
  <si>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</si>
  <si>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</si>
  <si>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</si>
  <si>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</si>
  <si>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</si>
  <si>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</si>
  <si>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</si>
  <si>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</si>
  <si>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</si>
  <si>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</si>
  <si>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</si>
  <si>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</si>
  <si>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</si>
  <si>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</si>
  <si>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</si>
  <si>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</si>
  <si>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</si>
  <si>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</si>
  <si>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</si>
  <si>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</si>
  <si>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</si>
  <si>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</si>
  <si>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</si>
  <si>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</si>
  <si>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</si>
  <si>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</si>
  <si>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</si>
  <si>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</si>
  <si>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</si>
  <si>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</si>
  <si>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</si>
  <si>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</si>
  <si>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</si>
  <si>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</si>
  <si>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</si>
  <si>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</si>
  <si>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</si>
  <si>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</si>
  <si>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</si>
  <si>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</si>
  <si>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</si>
  <si>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</si>
  <si>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</si>
  <si>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</si>
  <si>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</si>
  <si>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</si>
  <si>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</si>
  <si>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</si>
  <si>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</si>
  <si>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</si>
  <si>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</si>
  <si>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</si>
  <si>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</si>
  <si>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</si>
  <si>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</si>
  <si>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</si>
  <si>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</si>
  <si>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</si>
  <si>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</si>
  <si>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</si>
  <si>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</si>
  <si>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</si>
  <si>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</si>
  <si>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</si>
  <si>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</si>
  <si>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</si>
  <si>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</si>
  <si>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</si>
  <si>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</si>
  <si>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</si>
  <si>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</si>
  <si>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</si>
  <si>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</si>
  <si>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</si>
  <si>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</si>
  <si>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</si>
  <si>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</si>
  <si>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</si>
  <si>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</si>
  <si>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</si>
  <si>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</si>
  <si>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</si>
  <si>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</si>
  <si>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</si>
  <si>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</si>
  <si>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</si>
  <si>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</si>
  <si>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</si>
  <si>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</si>
  <si>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</si>
  <si>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</si>
  <si>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</si>
  <si>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</si>
  <si>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</si>
  <si>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</si>
  <si>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</si>
  <si>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</si>
  <si>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</si>
  <si>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</si>
  <si>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</si>
  <si>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</si>
  <si>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</si>
  <si>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</si>
  <si>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</si>
  <si>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</si>
  <si>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</si>
  <si>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</si>
  <si>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</si>
  <si>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</si>
  <si>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</si>
  <si>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</si>
  <si>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</si>
  <si>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</si>
  <si>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</si>
  <si>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</si>
  <si>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</si>
  <si>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</si>
  <si>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</si>
  <si>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</si>
  <si>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</si>
  <si>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</si>
  <si>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</si>
  <si>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</si>
  <si>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</si>
  <si>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</si>
  <si>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</si>
  <si>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</si>
  <si>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</si>
  <si>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</si>
  <si>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</si>
  <si>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</si>
  <si>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</si>
  <si>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</si>
  <si>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</si>
  <si>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</si>
  <si>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</si>
  <si>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</si>
  <si>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</si>
  <si>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</si>
  <si>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</si>
  <si>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</si>
  <si>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</si>
  <si>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</si>
  <si>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</si>
  <si>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</si>
  <si>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</si>
  <si>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</si>
  <si>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</si>
  <si>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</si>
  <si>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</si>
  <si>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</si>
  <si>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</si>
  <si>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</si>
  <si>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</si>
  <si>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</si>
  <si>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</si>
  <si>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</si>
  <si>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</si>
  <si>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</si>
  <si>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</si>
  <si>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</si>
  <si>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</si>
  <si>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</si>
  <si>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</si>
  <si>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</si>
  <si>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</si>
  <si>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</si>
  <si>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</si>
  <si>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</si>
  <si>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</si>
  <si>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</si>
  <si>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</si>
  <si>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</si>
  <si>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</si>
  <si>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</si>
  <si>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</si>
  <si>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</si>
  <si>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</si>
  <si>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</si>
  <si>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</si>
  <si>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</si>
  <si>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</si>
  <si>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</si>
  <si>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</si>
  <si>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</si>
  <si>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</si>
  <si>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</si>
  <si>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</si>
  <si>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</si>
  <si>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</si>
  <si>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</si>
  <si>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</si>
  <si>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</si>
  <si>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</si>
  <si>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</si>
  <si>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</si>
  <si>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</si>
  <si>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</si>
  <si>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</si>
  <si>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</si>
  <si>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</si>
  <si>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</si>
  <si>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</si>
  <si>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</si>
  <si>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</si>
  <si>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</si>
  <si>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</si>
  <si>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</si>
  <si>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</si>
  <si>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</si>
  <si>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</si>
  <si>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</si>
  <si>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</si>
  <si>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</si>
  <si>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</si>
  <si>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</si>
  <si>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</si>
  <si>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</si>
  <si>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</si>
  <si>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</si>
  <si>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</si>
  <si>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</si>
  <si>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</si>
  <si>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</si>
  <si>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</si>
  <si>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</si>
  <si>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</si>
  <si>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</si>
  <si>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</si>
  <si>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</si>
  <si>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</si>
  <si>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</si>
  <si>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</si>
  <si>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</si>
  <si>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</si>
  <si>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</si>
  <si>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</si>
  <si>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</si>
  <si>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</si>
  <si>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</si>
  <si>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</si>
  <si>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</si>
  <si>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</si>
  <si>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</si>
  <si>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</si>
  <si>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</si>
  <si>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</si>
  <si>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</si>
  <si>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</si>
  <si>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</si>
  <si>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</si>
  <si>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</si>
  <si>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</si>
  <si>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</si>
  <si>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</si>
  <si>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</si>
  <si>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</si>
  <si>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</si>
  <si>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</si>
  <si>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</si>
  <si>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</si>
  <si>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</si>
  <si>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</si>
  <si>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</si>
  <si>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</si>
  <si>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</si>
  <si>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</si>
  <si>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</si>
  <si>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</si>
  <si>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</si>
  <si>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</si>
  <si>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</si>
  <si>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</si>
  <si>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</si>
  <si>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</si>
  <si>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</si>
  <si>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</si>
  <si>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</si>
  <si>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</si>
  <si>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</si>
  <si>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</si>
  <si>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</si>
  <si>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</si>
  <si>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</si>
  <si>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</si>
  <si>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</si>
  <si>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</si>
  <si>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</si>
  <si>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</si>
  <si>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</si>
  <si>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</si>
  <si>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</si>
  <si>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</si>
  <si>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</si>
  <si>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</si>
  <si>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</si>
  <si>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</si>
  <si>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</si>
  <si>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</si>
  <si>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</si>
  <si>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</si>
  <si>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</si>
  <si>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</si>
  <si>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</si>
  <si>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</si>
  <si>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</si>
  <si>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</si>
  <si>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</si>
  <si>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</si>
  <si>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</si>
  <si>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</si>
  <si>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</si>
  <si>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</si>
  <si>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</si>
  <si>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</si>
  <si>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</si>
  <si>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</si>
  <si>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</si>
  <si>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</si>
  <si>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</si>
  <si>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</si>
  <si>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</si>
  <si>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</si>
  <si>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</si>
  <si>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</si>
  <si>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</si>
  <si>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</si>
  <si>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</si>
  <si>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</si>
  <si>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</si>
  <si>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</si>
  <si>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</si>
  <si>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</si>
  <si>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</si>
  <si>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</si>
  <si>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</si>
  <si>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</si>
  <si>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</si>
  <si>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</si>
  <si>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</si>
  <si>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</si>
  <si>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</si>
  <si>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</si>
  <si>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</si>
  <si>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</si>
  <si>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</si>
  <si>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</si>
  <si>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</si>
  <si>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</si>
  <si>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</si>
  <si>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</si>
  <si>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</si>
  <si>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</si>
  <si>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</si>
  <si>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</si>
  <si>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</si>
  <si>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</si>
  <si>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</si>
  <si>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</si>
  <si>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</si>
  <si>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</si>
  <si>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</si>
  <si>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</si>
  <si>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</si>
  <si>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</si>
  <si>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</si>
  <si>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</si>
  <si>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</si>
  <si>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</si>
  <si>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</si>
  <si>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</si>
  <si>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</si>
  <si>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</si>
  <si>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</si>
  <si>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</si>
  <si>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</si>
  <si>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</si>
  <si>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</si>
  <si>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</si>
  <si>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</si>
  <si>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</si>
  <si>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</si>
  <si>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</si>
  <si>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</si>
  <si>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</si>
  <si>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</si>
  <si>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</si>
  <si>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</si>
  <si>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</si>
  <si>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</si>
  <si>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</si>
  <si>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</si>
  <si>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</si>
  <si>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</si>
  <si>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</si>
  <si>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</si>
  <si>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</si>
  <si>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</si>
  <si>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</si>
  <si>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</si>
  <si>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</si>
  <si>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</si>
  <si>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</si>
  <si>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</si>
  <si>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</si>
  <si>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</si>
  <si>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</si>
  <si>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</si>
  <si>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</si>
  <si>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</si>
  <si>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</si>
  <si>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</si>
  <si>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</si>
  <si>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</si>
  <si>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</si>
  <si>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</si>
  <si>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</si>
  <si>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</si>
  <si>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</si>
  <si>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</si>
  <si>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</si>
  <si>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</si>
  <si>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</si>
  <si>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</si>
  <si>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</si>
  <si>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</si>
  <si>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</si>
  <si>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</si>
  <si>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</si>
  <si>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</si>
  <si>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</si>
  <si>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</si>
  <si>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</si>
  <si>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</si>
  <si>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</si>
  <si>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</si>
  <si>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</si>
  <si>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</si>
  <si>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</si>
  <si>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</si>
  <si>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</si>
  <si>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</si>
  <si>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</si>
  <si>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</si>
  <si>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</si>
  <si>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</si>
  <si>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</si>
  <si>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</si>
  <si>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</si>
  <si>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</si>
  <si>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</si>
  <si>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</si>
  <si>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</si>
  <si>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</si>
  <si>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</si>
  <si>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</si>
  <si>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</si>
  <si>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</si>
  <si>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</si>
  <si>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</si>
  <si>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</si>
  <si>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</si>
  <si>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</si>
  <si>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</si>
  <si>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</si>
  <si>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</si>
  <si>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</si>
  <si>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</si>
  <si>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</si>
  <si>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</si>
  <si>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</si>
  <si>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</si>
  <si>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</si>
  <si>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</si>
  <si>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</si>
  <si>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</si>
  <si>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</si>
  <si>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</si>
  <si>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</si>
  <si>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</si>
  <si>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</si>
  <si>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</si>
  <si>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</si>
  <si>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</si>
  <si>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</si>
  <si>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</si>
  <si>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</si>
  <si>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</si>
  <si>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</si>
  <si>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</si>
  <si>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</si>
  <si>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</si>
  <si>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</si>
  <si>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</si>
  <si>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</si>
  <si>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</si>
  <si>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</si>
  <si>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</si>
  <si>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</si>
  <si>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</si>
  <si>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</si>
  <si>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</si>
  <si>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</si>
  <si>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</si>
  <si>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</si>
  <si>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</si>
  <si>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</si>
  <si>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</si>
  <si>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</si>
  <si>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</si>
  <si>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</si>
  <si>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</si>
  <si>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</si>
  <si>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</si>
  <si>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</si>
  <si>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</si>
  <si>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</si>
  <si>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</si>
  <si>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</si>
  <si>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</si>
  <si>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</si>
  <si>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</si>
  <si>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</si>
  <si>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</si>
  <si>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</si>
  <si>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</si>
  <si>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</si>
  <si>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</si>
  <si>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</si>
  <si>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</si>
  <si>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</si>
  <si>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</si>
  <si>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</si>
  <si>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</si>
  <si>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</si>
  <si>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</si>
  <si>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</si>
  <si>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</si>
  <si>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</si>
  <si>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</si>
  <si>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</si>
  <si>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</si>
  <si>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</si>
  <si>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</si>
  <si>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</si>
  <si>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</si>
  <si>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</si>
  <si>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</si>
  <si>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</si>
  <si>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</si>
  <si>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</si>
  <si>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</si>
  <si>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</si>
  <si>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</si>
  <si>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</si>
  <si>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</si>
  <si>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</si>
  <si>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</si>
  <si>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</si>
  <si>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</si>
  <si>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</si>
  <si>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</si>
  <si>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</si>
  <si>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</si>
  <si>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</si>
  <si>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</si>
  <si>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</si>
  <si>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</si>
  <si>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</si>
  <si>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</si>
  <si>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</si>
  <si>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</si>
  <si>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</si>
  <si>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</si>
  <si>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</si>
  <si>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</si>
  <si>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</si>
  <si>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</si>
  <si>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</si>
  <si>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</si>
  <si>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</si>
  <si>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</si>
  <si>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</si>
  <si>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</si>
  <si>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</si>
  <si>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</si>
  <si>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</si>
  <si>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</si>
  <si>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</si>
  <si>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</si>
  <si>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</si>
  <si>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</si>
  <si>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</si>
  <si>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</si>
  <si>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</si>
  <si>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</si>
  <si>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</si>
  <si>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</si>
  <si>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</si>
  <si>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</si>
  <si>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</si>
  <si>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</si>
  <si>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</si>
  <si>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</si>
  <si>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</si>
  <si>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</si>
  <si>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</si>
  <si>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</si>
  <si>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</si>
  <si>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</si>
  <si>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</si>
  <si>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</si>
  <si>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</si>
  <si>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</si>
  <si>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</si>
  <si>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</si>
  <si>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</si>
  <si>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</si>
  <si>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</si>
  <si>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</si>
  <si>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</si>
  <si>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</si>
  <si>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</si>
  <si>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</si>
  <si>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</si>
  <si>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</si>
  <si>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</si>
  <si>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</si>
  <si>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</si>
  <si>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</si>
  <si>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</si>
  <si>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</si>
  <si>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</si>
  <si>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</si>
  <si>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</si>
  <si>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</si>
  <si>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</si>
  <si>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</si>
  <si>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</si>
  <si>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</si>
  <si>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</si>
  <si>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</si>
  <si>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</si>
  <si>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</si>
  <si>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</si>
  <si>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</si>
  <si>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</si>
  <si>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</si>
  <si>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</si>
  <si>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</si>
  <si>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</si>
  <si>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</si>
  <si>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</si>
  <si>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</si>
  <si>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</si>
  <si>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</si>
  <si>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</si>
  <si>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</si>
  <si>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</si>
  <si>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</si>
  <si>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</si>
  <si>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</si>
  <si>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</si>
  <si>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</si>
  <si>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</si>
  <si>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</si>
  <si>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</si>
  <si>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</si>
  <si>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</si>
  <si>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</si>
  <si>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</si>
  <si>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</si>
  <si>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</si>
  <si>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</si>
  <si>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</si>
  <si>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</si>
  <si>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</si>
  <si>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</si>
  <si>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</si>
  <si>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</si>
  <si>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</si>
  <si>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</si>
  <si>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</si>
  <si>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</si>
  <si>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</si>
  <si>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</si>
  <si>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</si>
  <si>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</si>
  <si>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</si>
  <si>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</si>
  <si>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</si>
  <si>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</si>
  <si>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</si>
  <si>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</si>
  <si>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</si>
  <si>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</si>
  <si>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</si>
  <si>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</si>
  <si>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</si>
  <si>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</si>
  <si>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</si>
  <si>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</si>
  <si>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</si>
  <si>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</si>
  <si>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</si>
  <si>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</si>
  <si>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</si>
  <si>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</si>
  <si>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</si>
  <si>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</si>
  <si>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</si>
  <si>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</si>
  <si>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</si>
  <si>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</si>
  <si>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</si>
  <si>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</si>
  <si>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</si>
  <si>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</si>
  <si>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</si>
  <si>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</si>
  <si>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</si>
  <si>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</si>
  <si>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</si>
  <si>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</si>
  <si>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</si>
  <si>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</si>
  <si>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</si>
  <si>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</si>
  <si>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</si>
  <si>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</si>
  <si>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</si>
  <si>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</si>
  <si>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</si>
  <si>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</si>
  <si>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</si>
  <si>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</si>
  <si>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</si>
  <si>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</si>
  <si>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</si>
  <si>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</si>
  <si>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</si>
  <si>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</si>
  <si>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</si>
  <si>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</si>
  <si>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</si>
  <si>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</si>
  <si>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</si>
  <si>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</si>
  <si>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</si>
  <si>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</si>
  <si>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</si>
  <si>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</si>
  <si>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</si>
  <si>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</si>
  <si>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</si>
  <si>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</si>
  <si>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</si>
  <si>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</si>
  <si>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</si>
  <si>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</si>
  <si>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</si>
  <si>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</si>
  <si>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</si>
  <si>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</si>
  <si>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</si>
  <si>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</si>
  <si>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</si>
  <si>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</si>
  <si>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</si>
  <si>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</si>
  <si>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</si>
  <si>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</si>
  <si>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</si>
  <si>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</si>
  <si>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</si>
  <si>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</si>
  <si>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</si>
  <si>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</si>
  <si>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</si>
  <si>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</si>
  <si>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</si>
  <si>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</si>
  <si>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</si>
  <si>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</si>
  <si>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</si>
  <si>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</si>
  <si>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</si>
  <si>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</si>
  <si>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</si>
  <si>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</si>
  <si>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</si>
  <si>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</si>
  <si>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</si>
  <si>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</si>
  <si>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</si>
  <si>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</si>
  <si>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</si>
  <si>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</si>
  <si>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</si>
  <si>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</si>
  <si>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</si>
  <si>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</si>
  <si>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</si>
  <si>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</si>
  <si>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</si>
  <si>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</si>
  <si>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</si>
  <si>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</si>
  <si>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</si>
  <si>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</si>
  <si>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</si>
  <si>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</si>
  <si>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</si>
  <si>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</si>
  <si>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</si>
  <si>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</si>
  <si>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</si>
  <si>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</si>
  <si>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</si>
  <si>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</si>
  <si>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</si>
  <si>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</si>
  <si>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</si>
  <si>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</si>
  <si>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</si>
  <si>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</si>
  <si>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</si>
  <si>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</si>
  <si>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</si>
  <si>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</si>
  <si>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</si>
  <si>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</si>
  <si>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</si>
  <si>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</si>
  <si>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</si>
  <si>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</si>
  <si>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</si>
  <si>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</si>
  <si>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</si>
  <si>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</si>
  <si>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</si>
  <si>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</si>
  <si>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</si>
  <si>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</si>
  <si>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</si>
  <si>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</si>
  <si>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</si>
  <si>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</si>
  <si>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</si>
  <si>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</si>
  <si>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</si>
  <si>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</si>
  <si>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</si>
  <si>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</si>
  <si>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</si>
  <si>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</si>
  <si>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</si>
  <si>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</si>
  <si>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</si>
  <si>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</si>
  <si>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</si>
  <si>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</si>
  <si>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</si>
  <si>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</si>
  <si>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</si>
  <si>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</si>
  <si>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</si>
  <si>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</si>
  <si>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</si>
  <si>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</si>
  <si>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</si>
  <si>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</si>
  <si>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</si>
  <si>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</si>
  <si>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</si>
  <si>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</si>
  <si>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</si>
  <si>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</si>
  <si>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</si>
  <si>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</si>
  <si>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</si>
  <si>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</si>
  <si>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</si>
  <si>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</si>
  <si>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</si>
  <si>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</si>
  <si>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</si>
  <si>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</si>
  <si>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</si>
  <si>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</si>
  <si>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</si>
  <si>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</si>
  <si>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</si>
  <si>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</si>
  <si>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</si>
  <si>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</si>
  <si>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</si>
  <si>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</si>
  <si>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</si>
  <si>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</si>
  <si>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</si>
  <si>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</si>
  <si>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</si>
  <si>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</si>
  <si>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</si>
  <si>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</si>
  <si>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</si>
  <si>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</si>
  <si>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</si>
  <si>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</si>
  <si>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</si>
  <si>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</si>
  <si>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</si>
  <si>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</si>
  <si>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</si>
  <si>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</si>
  <si>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</si>
  <si>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</si>
  <si>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</si>
  <si>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</si>
  <si>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</si>
  <si>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</si>
  <si>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</si>
  <si>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</si>
  <si>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</si>
  <si>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</si>
  <si>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</si>
  <si>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</si>
  <si>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</si>
  <si>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</si>
  <si>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</si>
  <si>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</si>
  <si>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</si>
  <si>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</si>
  <si>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</si>
  <si>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</si>
  <si>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</si>
  <si>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</si>
  <si>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</si>
  <si>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</si>
  <si>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</si>
  <si>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</si>
  <si>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</si>
  <si>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</si>
  <si>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</si>
  <si>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</si>
  <si>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</si>
  <si>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</si>
  <si>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</si>
  <si>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</si>
  <si>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</si>
  <si>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</si>
  <si>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</si>
  <si>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</si>
  <si>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</si>
  <si>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</si>
  <si>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</si>
  <si>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</si>
  <si>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</si>
  <si>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</si>
  <si>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</si>
  <si>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</si>
  <si>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</si>
  <si>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</si>
  <si>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</si>
  <si>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</si>
  <si>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</si>
  <si>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</si>
  <si>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</si>
  <si>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</si>
  <si>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</si>
  <si>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</si>
  <si>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</si>
  <si>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</si>
  <si>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</si>
  <si>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</si>
  <si>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</si>
  <si>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</si>
  <si>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</si>
  <si>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</si>
  <si>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</si>
  <si>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</si>
  <si>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</si>
  <si>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</si>
  <si>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</si>
  <si>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</si>
  <si>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</si>
  <si>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</si>
  <si>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</si>
  <si>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</si>
  <si>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</si>
  <si>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</si>
  <si>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</si>
  <si>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</si>
  <si>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</si>
  <si>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</si>
  <si>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</si>
  <si>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</si>
  <si>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</si>
  <si>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</si>
  <si>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</si>
  <si>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</si>
  <si>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</si>
  <si>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</si>
  <si>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</si>
  <si>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</si>
  <si>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</si>
  <si>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</si>
  <si>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</si>
  <si>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</si>
  <si>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</si>
  <si>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</si>
  <si>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</si>
  <si>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</si>
  <si>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</si>
  <si>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</si>
  <si>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</si>
  <si>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</si>
  <si>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</si>
  <si>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</si>
  <si>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</si>
  <si>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</si>
  <si>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</si>
  <si>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</si>
  <si>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</si>
  <si>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</si>
  <si>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</si>
  <si>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</si>
  <si>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</si>
  <si>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</si>
  <si>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</si>
  <si>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</si>
  <si>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</si>
  <si>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</si>
  <si>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</si>
  <si>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</si>
  <si>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</si>
  <si>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</si>
  <si>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</si>
  <si>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</si>
  <si>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</si>
  <si>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</si>
  <si>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</si>
  <si>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</si>
  <si>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</si>
  <si>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</si>
  <si>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</si>
  <si>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</si>
  <si>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</si>
  <si>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</si>
  <si>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</si>
  <si>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</si>
  <si>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</si>
  <si>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</si>
  <si>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</si>
  <si>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</si>
  <si>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</si>
  <si>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</si>
  <si>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</si>
  <si>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</si>
  <si>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</si>
  <si>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</si>
  <si>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</si>
  <si>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</si>
  <si>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</si>
  <si>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</si>
  <si>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</si>
  <si>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</si>
  <si>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</si>
  <si>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</si>
  <si>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</si>
  <si>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</si>
  <si>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</si>
  <si>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</si>
  <si>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</si>
  <si>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</si>
  <si>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</si>
  <si>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</si>
  <si>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</si>
  <si>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</si>
  <si>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</si>
  <si>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</si>
  <si>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</si>
  <si>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</si>
  <si>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</si>
  <si>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</si>
  <si>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</si>
  <si>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</si>
  <si>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</si>
  <si>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</si>
  <si>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</si>
  <si>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</si>
  <si>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</si>
  <si>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</si>
  <si>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</si>
  <si>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</si>
  <si>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</si>
  <si>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</si>
  <si>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</si>
  <si>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</si>
  <si>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</si>
  <si>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</si>
  <si>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</si>
  <si>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</si>
  <si>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</si>
  <si>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</si>
  <si>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</si>
  <si>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</si>
  <si>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</si>
  <si>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</si>
  <si>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</si>
  <si>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</si>
  <si>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</si>
  <si>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</si>
  <si>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</si>
  <si>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</si>
  <si>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</si>
  <si>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</si>
  <si>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</si>
  <si>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</si>
  <si>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</si>
  <si>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</si>
  <si>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</si>
  <si>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</si>
  <si>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</si>
  <si>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</si>
  <si>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</si>
  <si>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</si>
  <si>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</si>
  <si>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</si>
  <si>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</si>
  <si>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</si>
  <si>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</si>
  <si>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</si>
  <si>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</si>
  <si>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</si>
  <si>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</si>
  <si>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</si>
  <si>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</si>
  <si>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</si>
  <si>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</si>
  <si>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</si>
  <si>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</si>
  <si>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</si>
  <si>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</si>
  <si>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</si>
  <si>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</si>
  <si>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</si>
  <si>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</si>
  <si>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</si>
  <si>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</si>
  <si>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</si>
  <si>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</si>
  <si>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</si>
  <si>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</si>
  <si>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</si>
  <si>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</si>
  <si>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</si>
  <si>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</si>
  <si>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</si>
  <si>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</si>
  <si>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</si>
  <si>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</si>
  <si>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</si>
  <si>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</si>
  <si>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</si>
  <si>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</si>
  <si>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</si>
  <si>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</si>
  <si>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</si>
  <si>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</si>
  <si>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</si>
  <si>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</si>
  <si>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</si>
  <si>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</si>
  <si>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</si>
  <si>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</si>
  <si>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</si>
  <si>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</si>
  <si>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</si>
  <si>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</si>
  <si>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</si>
  <si>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</si>
  <si>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</si>
  <si>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</si>
  <si>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</si>
  <si>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</si>
  <si>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</si>
  <si>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</si>
  <si>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</si>
  <si>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</si>
  <si>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</si>
  <si>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</si>
  <si>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</si>
  <si>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</si>
  <si>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</si>
  <si>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</si>
  <si>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</si>
  <si>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</si>
  <si>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</si>
  <si>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</si>
  <si>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</si>
  <si>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</si>
  <si>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</si>
  <si>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</si>
  <si>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</si>
  <si>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</si>
  <si>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</si>
  <si>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</si>
  <si>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</si>
  <si>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</si>
  <si>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</si>
  <si>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</si>
  <si>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</si>
  <si>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</si>
  <si>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</si>
  <si>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</si>
  <si>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</si>
  <si>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</si>
  <si>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</si>
  <si>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</si>
  <si>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</si>
  <si>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</si>
  <si>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</si>
  <si>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</si>
  <si>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</si>
  <si>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</si>
  <si>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</si>
  <si>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</si>
  <si>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</si>
  <si>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</si>
  <si>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</si>
  <si>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</si>
  <si>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</si>
  <si>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</si>
  <si>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</si>
  <si>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</si>
  <si>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</si>
  <si>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</si>
  <si>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</si>
  <si>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</si>
  <si>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</si>
  <si>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</si>
  <si>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</si>
  <si>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</si>
  <si>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</si>
  <si>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</si>
  <si>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</si>
  <si>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</si>
  <si>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</si>
  <si>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</si>
  <si>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</si>
  <si>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</si>
  <si>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</si>
  <si>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</si>
  <si>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</si>
  <si>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</si>
  <si>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</si>
  <si>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</si>
  <si>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</si>
  <si>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</si>
  <si>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</si>
  <si>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</si>
  <si>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</si>
  <si>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</si>
  <si>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</si>
  <si>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</si>
  <si>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</si>
  <si>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</si>
  <si>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</si>
  <si>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</si>
  <si>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</si>
  <si>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</si>
  <si>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</si>
  <si>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</si>
  <si>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</si>
  <si>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</si>
  <si>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</si>
  <si>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</si>
  <si>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</si>
  <si>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</si>
  <si>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</si>
  <si>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</si>
  <si>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</si>
  <si>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</si>
  <si>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</si>
  <si>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</si>
  <si>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</si>
  <si>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</si>
  <si>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</si>
  <si>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</si>
  <si>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</si>
  <si>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</si>
  <si>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</si>
  <si>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</si>
  <si>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</si>
  <si>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</si>
  <si>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</si>
  <si>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</si>
  <si>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</si>
  <si>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</si>
  <si>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</si>
  <si>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</si>
  <si>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</si>
  <si>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</si>
  <si>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</si>
  <si>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</si>
  <si>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</si>
  <si>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</si>
  <si>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</si>
  <si>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</si>
  <si>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</si>
  <si>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</si>
  <si>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</si>
  <si>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</si>
  <si>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</si>
  <si>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</si>
  <si>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</si>
  <si>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</si>
  <si>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</si>
  <si>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</si>
  <si>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</si>
  <si>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</si>
  <si>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</si>
  <si>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</si>
  <si>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</si>
  <si>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</si>
  <si>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</si>
  <si>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</si>
  <si>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</si>
  <si>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</si>
  <si>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</si>
  <si>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</si>
  <si>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</si>
  <si>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</si>
  <si>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</si>
  <si>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</si>
  <si>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</si>
  <si>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</si>
  <si>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</si>
  <si>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</si>
  <si>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</si>
  <si>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</si>
  <si>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</si>
  <si>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</si>
  <si>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</si>
  <si>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</si>
  <si>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</si>
  <si>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</si>
  <si>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</si>
  <si>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</si>
  <si>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</si>
  <si>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</si>
  <si>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</si>
  <si>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</si>
  <si>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</si>
  <si>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</si>
  <si>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</si>
  <si>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</si>
  <si>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</si>
  <si>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</si>
  <si>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</si>
  <si>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</si>
  <si>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</si>
  <si>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</si>
  <si>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</si>
  <si>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</si>
  <si>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</si>
  <si>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</si>
  <si>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</si>
  <si>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</si>
  <si>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</si>
  <si>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</si>
  <si>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</si>
  <si>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</si>
  <si>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</si>
  <si>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</si>
  <si>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</si>
  <si>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</si>
  <si>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</si>
  <si>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</si>
  <si>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</si>
  <si>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</si>
  <si>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</si>
  <si>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</si>
  <si>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</si>
  <si>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</si>
  <si>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</si>
  <si>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</si>
  <si>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</si>
  <si>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</si>
  <si>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</si>
  <si>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</si>
  <si>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</si>
  <si>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</si>
  <si>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</si>
  <si>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</si>
  <si>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</si>
  <si>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</si>
  <si>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</si>
  <si>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</si>
  <si>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</si>
  <si>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</si>
  <si>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</si>
  <si>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</si>
  <si>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</si>
  <si>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</si>
  <si>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</si>
  <si>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</si>
  <si>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</si>
  <si>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</si>
  <si>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</si>
  <si>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</si>
  <si>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</si>
  <si>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</si>
  <si>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</si>
  <si>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</si>
  <si>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</si>
  <si>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</si>
  <si>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</si>
  <si>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</si>
  <si>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</si>
  <si>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</si>
  <si>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</si>
  <si>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</si>
  <si>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</si>
  <si>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</si>
  <si>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</si>
  <si>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</si>
  <si>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</si>
  <si>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</si>
  <si>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</si>
  <si>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</si>
  <si>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</si>
  <si>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</si>
  <si>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</si>
  <si>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</si>
  <si>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</si>
  <si>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</si>
  <si>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</si>
  <si>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</si>
  <si>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</si>
  <si>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</si>
  <si>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</si>
  <si>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</si>
  <si>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</si>
  <si>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</si>
  <si>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</si>
  <si>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</si>
  <si>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</si>
  <si>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</si>
  <si>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</si>
  <si>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</si>
  <si>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</si>
  <si>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</si>
  <si>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</si>
  <si>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</si>
  <si>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</si>
  <si>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</si>
  <si>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</si>
  <si>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</si>
  <si>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</si>
  <si>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</si>
  <si>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</si>
  <si>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</si>
  <si>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</si>
  <si>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</si>
  <si>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</si>
  <si>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</si>
  <si>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</si>
  <si>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</si>
  <si>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</si>
  <si>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</si>
  <si>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</si>
  <si>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</si>
  <si>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</si>
  <si>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</si>
  <si>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</si>
  <si>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</si>
  <si>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</si>
  <si>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</si>
  <si>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</si>
  <si>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</si>
  <si>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</si>
  <si>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</si>
  <si>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</si>
  <si>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</si>
  <si>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</si>
  <si>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</si>
  <si>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</si>
  <si>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</si>
  <si>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</si>
  <si>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</si>
  <si>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</si>
  <si>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</si>
  <si>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</si>
  <si>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</si>
  <si>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</si>
  <si>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</si>
  <si>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</si>
  <si>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</si>
  <si>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</si>
  <si>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</si>
  <si>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</si>
  <si>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</si>
  <si>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</si>
  <si>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</si>
  <si>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</si>
  <si>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</si>
  <si>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</si>
  <si>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</si>
  <si>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</si>
  <si>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</si>
  <si>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</si>
  <si>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</si>
  <si>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</si>
  <si>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</si>
  <si>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</si>
  <si>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</si>
  <si>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</si>
  <si>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</si>
  <si>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</si>
  <si>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</si>
  <si>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</si>
  <si>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</si>
  <si>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</si>
  <si>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</si>
  <si>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</si>
  <si>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</si>
  <si>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</si>
  <si>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</si>
  <si>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</si>
  <si>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</si>
  <si>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</si>
  <si>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</si>
  <si>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</si>
  <si>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</si>
  <si>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</si>
  <si>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</si>
  <si>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</si>
  <si>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</si>
  <si>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</si>
  <si>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</si>
  <si>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</si>
  <si>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</si>
  <si>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</si>
  <si>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</si>
  <si>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</si>
  <si>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</si>
  <si>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</si>
  <si>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</si>
  <si>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</si>
  <si>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</si>
  <si>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</si>
  <si>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</si>
  <si>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</si>
  <si>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</si>
  <si>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</si>
  <si>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</si>
  <si>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</si>
  <si>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</si>
  <si>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</si>
  <si>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</si>
  <si>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</si>
  <si>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</si>
  <si>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</si>
  <si>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</si>
  <si>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</si>
  <si>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</si>
  <si>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</si>
  <si>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</si>
  <si>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</si>
  <si>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</si>
  <si>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</si>
  <si>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</si>
  <si>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</si>
  <si>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</si>
  <si>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</si>
  <si>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</si>
  <si>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</si>
  <si>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</si>
  <si>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</si>
  <si>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</si>
  <si>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</si>
  <si>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</si>
  <si>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</si>
  <si>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</si>
  <si>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</si>
  <si>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</si>
  <si>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</si>
  <si>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</si>
  <si>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</si>
  <si>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</si>
  <si>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</si>
  <si>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</si>
  <si>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</si>
  <si>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</si>
  <si>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</si>
  <si>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</si>
  <si>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</si>
  <si>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</si>
  <si>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</si>
  <si>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</si>
  <si>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</si>
  <si>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</si>
  <si>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</si>
  <si>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</si>
  <si>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</si>
  <si>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</si>
  <si>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</si>
  <si>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</si>
  <si>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</si>
  <si>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</si>
  <si>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</si>
  <si>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</si>
  <si>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</si>
  <si>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</si>
  <si>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</si>
  <si>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</si>
  <si>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</si>
  <si>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</si>
  <si>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</si>
  <si>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</si>
  <si>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</si>
  <si>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</si>
  <si>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</si>
  <si>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</si>
  <si>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</si>
  <si>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</si>
  <si>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</si>
  <si>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</si>
  <si>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</si>
  <si>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</si>
  <si>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</si>
  <si>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</si>
  <si>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</si>
  <si>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</si>
  <si>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</si>
  <si>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</si>
  <si>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</si>
  <si>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</si>
  <si>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</si>
  <si>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</si>
  <si>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</si>
  <si>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</si>
  <si>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</si>
  <si>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</si>
  <si>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</si>
  <si>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</si>
  <si>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</si>
  <si>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</si>
  <si>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</si>
  <si>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</si>
  <si>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</si>
  <si>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</si>
  <si>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</si>
  <si>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</si>
  <si>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</si>
  <si>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</si>
  <si>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</si>
  <si>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</si>
  <si>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</si>
  <si>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</si>
  <si>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</si>
  <si>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</si>
  <si>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</si>
  <si>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</si>
  <si>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</si>
  <si>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</si>
  <si>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</si>
  <si>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</si>
  <si>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</si>
  <si>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</si>
  <si>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</si>
  <si>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</si>
  <si>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</si>
  <si>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</si>
  <si>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</si>
  <si>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</si>
  <si>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</si>
  <si>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</si>
  <si>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</si>
  <si>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</si>
  <si>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</si>
  <si>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</si>
  <si>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</si>
  <si>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</si>
  <si>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</si>
  <si>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</si>
  <si>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</si>
  <si>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</si>
  <si>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</si>
  <si>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</si>
  <si>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</si>
  <si>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</si>
  <si>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</si>
  <si>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</si>
  <si>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</si>
  <si>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</si>
  <si>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</si>
  <si>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</si>
  <si>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</si>
  <si>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</si>
  <si>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</si>
  <si>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</si>
  <si>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</si>
  <si>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</si>
  <si>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</si>
  <si>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</si>
  <si>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</si>
  <si>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</si>
  <si>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</si>
  <si>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</si>
  <si>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</si>
  <si>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</si>
  <si>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</si>
  <si>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</si>
  <si>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</si>
  <si>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</si>
  <si>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</si>
  <si>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</si>
  <si>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</si>
  <si>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</si>
  <si>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</si>
  <si>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</si>
  <si>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</si>
  <si>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</si>
  <si>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</si>
  <si>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</si>
  <si>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</si>
  <si>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</si>
  <si>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</si>
  <si>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</si>
  <si>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</si>
  <si>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</si>
  <si>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</si>
  <si>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</si>
  <si>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</si>
  <si>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</si>
  <si>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</si>
  <si>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</si>
  <si>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</si>
  <si>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</si>
  <si>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</si>
  <si>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</si>
  <si>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</si>
  <si>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</si>
  <si>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</si>
  <si>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</si>
  <si>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</si>
  <si>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</si>
  <si>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</si>
  <si>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</si>
  <si>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</si>
  <si>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</si>
  <si>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</si>
  <si>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</si>
  <si>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</si>
  <si>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</si>
  <si>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</si>
  <si>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</si>
  <si>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</si>
  <si>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</si>
  <si>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</si>
  <si>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</si>
  <si>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</si>
  <si>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</si>
  <si>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</si>
  <si>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</si>
  <si>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</si>
  <si>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</si>
  <si>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</si>
  <si>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</si>
  <si>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</si>
  <si>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</si>
  <si>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</si>
  <si>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</si>
  <si>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</si>
  <si>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</si>
  <si>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</si>
  <si>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</si>
  <si>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</si>
  <si>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</si>
  <si>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</si>
  <si>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</si>
  <si>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</si>
  <si>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</si>
  <si>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</si>
  <si>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</si>
  <si>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</si>
  <si>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</si>
  <si>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</si>
  <si>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</si>
  <si>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</si>
  <si>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</si>
  <si>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</si>
  <si>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</si>
  <si>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</si>
  <si>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</si>
  <si>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</si>
  <si>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</si>
  <si>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</si>
  <si>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</si>
  <si>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</si>
  <si>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</si>
  <si>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</si>
  <si>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</si>
  <si>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</si>
  <si>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</si>
  <si>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</si>
  <si>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</si>
  <si>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</si>
  <si>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</si>
  <si>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</si>
  <si>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</si>
  <si>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</si>
  <si>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</si>
  <si>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</si>
  <si>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</si>
  <si>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</si>
  <si>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</si>
  <si>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</si>
  <si>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</si>
  <si>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</si>
  <si>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</si>
  <si>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</si>
  <si>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</si>
  <si>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</si>
  <si>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</si>
  <si>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</si>
  <si>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</si>
  <si>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</si>
  <si>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</si>
  <si>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</si>
  <si>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</si>
  <si>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</si>
  <si>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</si>
  <si>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</si>
  <si>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</si>
  <si>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</si>
  <si>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</si>
  <si>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</si>
  <si>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</si>
  <si>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</si>
  <si>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</si>
  <si>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</si>
  <si>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</si>
  <si>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</si>
  <si>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</si>
  <si>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</si>
  <si>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</si>
  <si>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</si>
  <si>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</si>
  <si>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</si>
  <si>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</si>
  <si>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</si>
  <si>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</si>
  <si>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</si>
  <si>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</si>
  <si>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</si>
  <si>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</si>
  <si>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</si>
  <si>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</si>
  <si>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</si>
  <si>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</si>
  <si>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</si>
  <si>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</si>
  <si>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</si>
  <si>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</si>
  <si>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</si>
  <si>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</si>
  <si>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</si>
  <si>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</si>
  <si>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</si>
  <si>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</si>
  <si>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</si>
  <si>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</si>
  <si>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</si>
  <si>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</si>
  <si>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</si>
  <si>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</si>
  <si>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</si>
  <si>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</si>
  <si>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</si>
  <si>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</si>
  <si>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</si>
  <si>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</si>
  <si>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</si>
  <si>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</si>
  <si>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</si>
  <si>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</si>
  <si>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</si>
  <si>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</si>
  <si>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</si>
  <si>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</si>
  <si>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</si>
  <si>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</si>
  <si>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</si>
  <si>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</si>
  <si>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</si>
  <si>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</si>
  <si>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</si>
  <si>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</si>
  <si>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</si>
  <si>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</si>
  <si>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</si>
  <si>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</si>
  <si>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</si>
  <si>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</si>
  <si>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</si>
  <si>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</si>
  <si>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</si>
  <si>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</si>
  <si>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</si>
  <si>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</si>
  <si>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</si>
  <si>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</si>
  <si>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</si>
  <si>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</si>
  <si>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</si>
  <si>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</si>
  <si>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</si>
  <si>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</si>
  <si>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</si>
  <si>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</si>
  <si>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</si>
  <si>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</si>
  <si>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</si>
  <si>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</si>
  <si>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</si>
  <si>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</si>
  <si>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</si>
  <si>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</si>
  <si>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</si>
  <si>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</si>
  <si>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</si>
  <si>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</si>
  <si>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</si>
  <si>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</si>
  <si>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</si>
  <si>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</si>
  <si>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</si>
  <si>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</si>
  <si>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</si>
  <si>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</si>
  <si>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</si>
  <si>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</si>
  <si>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</si>
  <si>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</si>
  <si>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</si>
  <si>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</si>
  <si>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</si>
  <si>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</si>
  <si>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</si>
  <si>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</si>
  <si>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</si>
  <si>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</si>
  <si>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</si>
  <si>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</si>
  <si>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</si>
  <si>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</si>
  <si>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</si>
  <si>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</si>
  <si>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</si>
  <si>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</si>
  <si>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</si>
  <si>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</si>
  <si>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</si>
  <si>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</si>
  <si>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</si>
  <si>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</si>
  <si>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</si>
  <si>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</si>
  <si>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</si>
  <si>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</si>
  <si>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</si>
  <si>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</si>
  <si>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</si>
  <si>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</si>
  <si>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</si>
  <si>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</si>
  <si>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</si>
  <si>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</si>
  <si>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</si>
  <si>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</si>
  <si>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</si>
  <si>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</si>
  <si>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</si>
  <si>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</si>
  <si>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</si>
  <si>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</si>
  <si>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</si>
  <si>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</si>
  <si>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</si>
  <si>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</si>
  <si>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</si>
  <si>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</si>
  <si>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</si>
  <si>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</si>
  <si>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</si>
  <si>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</si>
  <si>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</si>
  <si>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</si>
  <si>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</si>
  <si>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</si>
  <si>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</si>
  <si>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</si>
  <si>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</si>
  <si>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</si>
  <si>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</si>
  <si>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</si>
  <si>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</si>
  <si>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</si>
  <si>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</si>
  <si>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</si>
  <si>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</si>
  <si>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</si>
  <si>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</si>
  <si>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</si>
  <si>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</si>
  <si>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</si>
  <si>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</si>
  <si>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</si>
  <si>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</si>
  <si>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</si>
  <si>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</si>
  <si>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</si>
  <si>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</si>
  <si>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</si>
  <si>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</si>
  <si>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</si>
  <si>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</si>
  <si>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</si>
  <si>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</si>
  <si>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</si>
  <si>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</si>
  <si>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</si>
  <si>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</si>
  <si>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</si>
  <si>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</si>
  <si>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</si>
  <si>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</si>
  <si>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</si>
  <si>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</si>
  <si>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</si>
  <si>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</si>
  <si>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</si>
  <si>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</si>
  <si>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</si>
  <si>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</si>
  <si>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</si>
  <si>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</si>
  <si>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</si>
  <si>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</si>
  <si>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</si>
  <si>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</si>
  <si>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</si>
  <si>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</si>
  <si>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</si>
  <si>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</si>
  <si>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</si>
  <si>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</si>
  <si>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</si>
  <si>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</si>
  <si>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</si>
  <si>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</si>
  <si>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</si>
  <si>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</si>
  <si>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</si>
  <si>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</si>
  <si>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</si>
  <si>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</si>
  <si>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</si>
  <si>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</si>
  <si>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</si>
  <si>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</si>
  <si>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</si>
  <si>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</si>
  <si>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</si>
  <si>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</si>
  <si>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</si>
  <si>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</si>
  <si>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</si>
  <si>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</si>
  <si>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</si>
  <si>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</si>
  <si>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</si>
  <si>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</si>
  <si>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</si>
  <si>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</si>
  <si>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</si>
  <si>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</si>
  <si>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</si>
  <si>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</si>
  <si>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</si>
  <si>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</si>
  <si>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</si>
  <si>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</si>
  <si>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</si>
  <si>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</si>
  <si>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</si>
  <si>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</si>
  <si>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</si>
  <si>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</si>
  <si>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</si>
  <si>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</si>
  <si>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</si>
  <si>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</si>
  <si>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</si>
  <si>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</si>
  <si>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</si>
  <si>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</si>
  <si>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</si>
  <si>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</si>
  <si>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</si>
  <si>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</si>
  <si>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</si>
  <si>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</si>
  <si>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</si>
  <si>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</si>
  <si>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</si>
  <si>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</si>
  <si>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</si>
  <si>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</si>
  <si>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</si>
  <si>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</si>
  <si>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</si>
  <si>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</si>
  <si>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</si>
  <si>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</si>
  <si>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</si>
  <si>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</si>
  <si>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</si>
  <si>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</si>
  <si>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</si>
  <si>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</si>
  <si>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</si>
  <si>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</si>
  <si>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</si>
  <si>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</si>
  <si>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</si>
  <si>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</si>
  <si>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</si>
  <si>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</si>
  <si>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</si>
  <si>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</si>
  <si>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</si>
  <si>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</si>
  <si>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</si>
  <si>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</si>
  <si>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</si>
  <si>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</si>
  <si>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</si>
  <si>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</si>
  <si>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</si>
  <si>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</si>
  <si>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</si>
  <si>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</si>
  <si>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</si>
  <si>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</si>
  <si>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</si>
  <si>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</si>
  <si>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</si>
  <si>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</si>
  <si>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</si>
  <si>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</si>
  <si>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</si>
  <si>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</si>
  <si>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</si>
  <si>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</si>
  <si>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</si>
  <si>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</si>
  <si>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</si>
  <si>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</si>
  <si>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</si>
  <si>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</si>
  <si>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</si>
  <si>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</si>
  <si>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</si>
  <si>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</si>
  <si>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</si>
  <si>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</si>
  <si>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</si>
  <si>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</si>
  <si>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</si>
  <si>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</si>
  <si>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</si>
  <si>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</si>
  <si>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</si>
  <si>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</si>
  <si>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</si>
  <si>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</si>
  <si>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</si>
  <si>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</si>
  <si>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</si>
  <si>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</si>
  <si>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</si>
  <si>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</si>
  <si>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</si>
  <si>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</si>
  <si>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</si>
  <si>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</si>
  <si>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</si>
  <si>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</si>
  <si>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</si>
  <si>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</si>
  <si>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</si>
  <si>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</si>
  <si>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</si>
  <si>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</si>
  <si>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</si>
  <si>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</si>
  <si>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</si>
  <si>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</si>
  <si>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</si>
  <si>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</si>
  <si>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</si>
  <si>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</si>
  <si>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</si>
  <si>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</si>
  <si>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</si>
  <si>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</si>
  <si>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</si>
  <si>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</si>
  <si>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</si>
  <si>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</si>
  <si>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</si>
  <si>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</si>
  <si>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</si>
  <si>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</si>
  <si>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</si>
  <si>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</si>
  <si>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</si>
  <si>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</si>
  <si>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</si>
  <si>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</si>
  <si>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</si>
  <si>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</si>
  <si>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</si>
  <si>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</si>
  <si>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</si>
  <si>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</si>
  <si>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</si>
  <si>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</si>
  <si>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</si>
  <si>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</si>
  <si>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</si>
  <si>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</si>
  <si>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</si>
  <si>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</si>
  <si>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</si>
  <si>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</si>
  <si>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</si>
  <si>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</si>
  <si>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</si>
  <si>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</si>
  <si>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</si>
  <si>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</si>
  <si>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</si>
  <si>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</si>
  <si>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</si>
  <si>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</si>
  <si>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</si>
  <si>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</si>
  <si>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</si>
  <si>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</si>
  <si>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</si>
  <si>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</si>
  <si>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</si>
  <si>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</si>
  <si>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</si>
  <si>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</si>
  <si>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</si>
  <si>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</si>
  <si>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</si>
  <si>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</si>
  <si>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</si>
  <si>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</si>
  <si>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</si>
  <si>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</si>
  <si>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</si>
  <si>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</si>
  <si>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</si>
  <si>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</si>
  <si>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</si>
  <si>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</si>
  <si>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</si>
  <si>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</si>
  <si>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</si>
  <si>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</si>
  <si>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</si>
  <si>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</si>
  <si>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</si>
  <si>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</si>
  <si>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</si>
  <si>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</si>
  <si>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</si>
  <si>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</si>
  <si>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</si>
  <si>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</si>
  <si>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</si>
  <si>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</si>
  <si>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</si>
  <si>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</si>
  <si>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</si>
  <si>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</si>
  <si>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</si>
  <si>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</si>
  <si>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</si>
  <si>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</si>
  <si>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</si>
  <si>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</si>
  <si>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</si>
  <si>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</si>
  <si>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</si>
  <si>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</si>
  <si>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</si>
  <si>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</si>
  <si>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</si>
  <si>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</si>
  <si>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</si>
  <si>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</si>
  <si>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</si>
  <si>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</si>
  <si>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</si>
  <si>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</si>
  <si>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</si>
  <si>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</si>
  <si>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</si>
  <si>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</si>
  <si>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</si>
  <si>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</si>
  <si>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</si>
  <si>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</si>
  <si>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</si>
  <si>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</si>
  <si>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</si>
  <si>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</si>
  <si>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</si>
  <si>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</si>
  <si>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</si>
  <si>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</si>
  <si>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</si>
  <si>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</si>
  <si>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</si>
  <si>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</si>
  <si>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</si>
  <si>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</si>
  <si>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</si>
  <si>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</si>
  <si>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</si>
  <si>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</si>
  <si>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</si>
  <si>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</si>
  <si>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</si>
  <si>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</si>
  <si>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</si>
  <si>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</si>
  <si>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</si>
  <si>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</si>
  <si>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</si>
  <si>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</si>
  <si>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</si>
  <si>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</si>
  <si>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</si>
  <si>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</si>
  <si>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</si>
  <si>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</si>
  <si>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</si>
  <si>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</si>
  <si>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</si>
  <si>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</si>
  <si>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</si>
  <si>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</si>
  <si>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</si>
  <si>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</si>
  <si>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</si>
  <si>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</si>
  <si>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</si>
  <si>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</si>
  <si>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</si>
  <si>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</si>
  <si>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</si>
  <si>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</si>
  <si>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</si>
  <si>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</si>
  <si>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</si>
  <si>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</si>
  <si>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</si>
  <si>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</si>
  <si>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</si>
  <si>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</si>
  <si>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</si>
  <si>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</si>
  <si>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</si>
  <si>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</si>
  <si>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</si>
  <si>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</si>
  <si>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</si>
  <si>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</si>
  <si>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</si>
  <si>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</si>
  <si>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</si>
  <si>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</si>
  <si>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</si>
  <si>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</si>
  <si>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</si>
  <si>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</si>
  <si>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</si>
  <si>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</si>
  <si>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</si>
  <si>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</si>
  <si>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</si>
  <si>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</si>
  <si>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</si>
  <si>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</si>
  <si>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</si>
  <si>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</si>
  <si>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</si>
  <si>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</si>
  <si>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</si>
  <si>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</si>
  <si>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</si>
  <si>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</si>
  <si>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</si>
  <si>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</si>
  <si>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</si>
  <si>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</si>
  <si>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</si>
  <si>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</si>
  <si>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</si>
  <si>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</si>
  <si>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</si>
  <si>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</si>
  <si>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</si>
  <si>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</si>
  <si>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</si>
  <si>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</si>
  <si>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</si>
  <si>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</si>
  <si>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</si>
  <si>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</si>
  <si>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</si>
  <si>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</si>
  <si>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</si>
  <si>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</si>
  <si>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</si>
  <si>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</si>
  <si>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</si>
  <si>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</si>
  <si>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</si>
  <si>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</si>
  <si>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</si>
  <si>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</si>
  <si>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</si>
  <si>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</si>
  <si>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</si>
  <si>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</si>
  <si>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</si>
  <si>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</si>
  <si>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</si>
  <si>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</si>
  <si>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</si>
  <si>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</si>
  <si>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</si>
  <si>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</si>
  <si>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</si>
  <si>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</si>
  <si>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</si>
  <si>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</si>
  <si>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</si>
  <si>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</si>
  <si>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</si>
  <si>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</si>
  <si>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</si>
  <si>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</si>
  <si>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</si>
  <si>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</si>
  <si>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</si>
  <si>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</si>
  <si>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</si>
  <si>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</si>
  <si>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</si>
  <si>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</si>
  <si>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</si>
  <si>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</si>
  <si>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</si>
  <si>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</si>
  <si>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</si>
  <si>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</si>
  <si>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</si>
  <si>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</si>
  <si>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</si>
  <si>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</si>
  <si>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</si>
  <si>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</si>
  <si>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</si>
  <si>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</si>
  <si>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</si>
  <si>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</si>
  <si>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</si>
  <si>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</si>
  <si>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</si>
  <si>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</si>
  <si>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</si>
  <si>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</si>
  <si>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</si>
  <si>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</si>
  <si>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</si>
  <si>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</si>
  <si>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</si>
  <si>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</si>
  <si>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</si>
  <si>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</si>
  <si>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</si>
  <si>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</si>
  <si>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</si>
  <si>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</si>
  <si>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</si>
  <si>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</si>
  <si>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</si>
  <si>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</si>
  <si>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</si>
  <si>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</si>
  <si>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</si>
  <si>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</si>
  <si>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</si>
  <si>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</si>
  <si>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</si>
  <si>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</si>
  <si>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</si>
  <si>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</si>
  <si>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</si>
  <si>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</si>
  <si>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</si>
  <si>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</si>
  <si>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</si>
  <si>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</si>
  <si>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</si>
  <si>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</si>
  <si>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</si>
  <si>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</si>
  <si>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</si>
  <si>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</si>
  <si>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</si>
  <si>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</si>
  <si>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</si>
  <si>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</si>
  <si>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</si>
  <si>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</si>
  <si>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</si>
  <si>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</si>
  <si>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</si>
  <si>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</si>
  <si>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</si>
  <si>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</si>
  <si>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</si>
  <si>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</si>
  <si>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</si>
  <si>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</si>
  <si>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</si>
  <si>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</si>
  <si>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</si>
  <si>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</si>
  <si>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</si>
  <si>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</si>
  <si>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</si>
  <si>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</si>
  <si>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</si>
  <si>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</si>
  <si>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</si>
  <si>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</si>
  <si>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</si>
  <si>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</si>
  <si>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</si>
  <si>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</si>
  <si>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</si>
  <si>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</si>
  <si>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</si>
  <si>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</si>
  <si>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</si>
  <si>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</si>
  <si>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</si>
  <si>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</si>
  <si>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</si>
  <si>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</si>
  <si>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</si>
  <si>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</si>
  <si>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</si>
  <si>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</si>
  <si>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</si>
  <si>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</si>
  <si>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</si>
  <si>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</si>
  <si>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</si>
  <si>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</si>
  <si>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</si>
  <si>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</si>
  <si>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</si>
  <si>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</si>
  <si>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</si>
  <si>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</si>
  <si>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</si>
  <si>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</si>
  <si>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</si>
  <si>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</si>
  <si>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</si>
  <si>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</si>
  <si>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</si>
  <si>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</si>
  <si>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</si>
  <si>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</si>
  <si>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</si>
  <si>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</si>
  <si>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</si>
  <si>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</si>
  <si>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</si>
  <si>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</si>
  <si>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</si>
  <si>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</si>
  <si>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</si>
  <si>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</si>
  <si>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</si>
  <si>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</si>
  <si>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</si>
  <si>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</si>
  <si>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</si>
  <si>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</si>
  <si>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</si>
  <si>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</si>
  <si>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</si>
  <si>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</si>
  <si>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</si>
  <si>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</si>
  <si>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</si>
  <si>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</si>
  <si>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</si>
  <si>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</si>
  <si>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</si>
  <si>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</si>
  <si>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</si>
  <si>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</si>
  <si>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</si>
  <si>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</si>
  <si>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</si>
  <si>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</si>
  <si>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</si>
  <si>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</si>
  <si>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</si>
  <si>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</si>
  <si>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</si>
  <si>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</si>
  <si>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</si>
  <si>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</si>
  <si>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</si>
  <si>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</si>
  <si>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</si>
  <si>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</si>
  <si>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</si>
  <si>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</si>
  <si>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</si>
  <si>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</si>
  <si>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</si>
  <si>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</si>
  <si>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</si>
  <si>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</si>
  <si>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</si>
  <si>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</si>
  <si>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</si>
  <si>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</si>
  <si>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</si>
  <si>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</si>
  <si>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</si>
  <si>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</si>
  <si>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</si>
  <si>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</si>
  <si>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</si>
  <si>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</si>
  <si>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</si>
  <si>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</si>
  <si>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</si>
  <si>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</si>
  <si>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</si>
  <si>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</si>
  <si>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</si>
  <si>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</si>
  <si>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</si>
  <si>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</si>
  <si>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</si>
  <si>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</si>
  <si>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</si>
  <si>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</si>
  <si>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</si>
  <si>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</si>
  <si>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</si>
  <si>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</si>
  <si>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</si>
  <si>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</si>
  <si>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</si>
  <si>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</si>
  <si>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</si>
  <si>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</si>
  <si>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</si>
  <si>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</si>
  <si>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</si>
  <si>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</si>
  <si>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</si>
  <si>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</si>
  <si>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</si>
  <si>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</si>
  <si>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</si>
  <si>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</si>
  <si>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</si>
  <si>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</si>
  <si>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</si>
  <si>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</si>
  <si>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</si>
  <si>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</si>
  <si>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</si>
  <si>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</si>
  <si>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</si>
  <si>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</si>
  <si>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</si>
  <si>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</si>
  <si>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</si>
  <si>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</si>
  <si>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</si>
  <si>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</si>
  <si>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</si>
  <si>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</si>
  <si>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</si>
  <si>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</si>
  <si>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</si>
  <si>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</si>
  <si>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</si>
  <si>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</si>
  <si>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</si>
  <si>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</si>
  <si>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</si>
  <si>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</si>
  <si>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</si>
  <si>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</si>
  <si>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</si>
  <si>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</si>
  <si>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</si>
  <si>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</si>
  <si>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</si>
  <si>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</si>
  <si>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</si>
  <si>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</si>
  <si>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</si>
  <si>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</si>
  <si>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</si>
  <si>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</si>
  <si>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</si>
  <si>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</si>
  <si>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</si>
  <si>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</si>
  <si>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</si>
  <si>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</si>
  <si>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</si>
  <si>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</si>
  <si>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</si>
  <si>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</si>
  <si>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</si>
  <si>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</si>
  <si>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</si>
  <si>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</si>
  <si>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</si>
  <si>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</si>
  <si>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</si>
  <si>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</si>
  <si>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</si>
  <si>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</si>
  <si>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</si>
  <si>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</si>
  <si>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</si>
  <si>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</si>
  <si>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</si>
  <si>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</si>
  <si>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</si>
  <si>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</si>
  <si>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</si>
  <si>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</si>
  <si>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</si>
  <si>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</si>
  <si>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</si>
  <si>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</si>
  <si>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</si>
  <si>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</si>
  <si>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</si>
  <si>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</si>
  <si>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</si>
  <si>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</si>
  <si>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</si>
  <si>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</si>
  <si>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</si>
  <si>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</si>
  <si>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</si>
  <si>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</si>
  <si>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</si>
  <si>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</si>
  <si>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</si>
  <si>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</si>
  <si>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</si>
  <si>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</si>
  <si>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</si>
  <si>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</si>
  <si>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</si>
  <si>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</si>
  <si>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</si>
  <si>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</si>
  <si>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</si>
  <si>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</si>
  <si>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</si>
  <si>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</si>
  <si>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</si>
  <si>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</si>
  <si>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</si>
  <si>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</si>
  <si>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</si>
  <si>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</si>
  <si>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</si>
  <si>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</si>
  <si>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</si>
  <si>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</si>
  <si>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</si>
  <si>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</si>
  <si>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</si>
  <si>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</si>
  <si>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</si>
  <si>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</si>
  <si>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</si>
  <si>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</si>
  <si>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</si>
  <si>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</si>
  <si>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</si>
  <si>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</si>
  <si>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</si>
  <si>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</si>
  <si>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</si>
  <si>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</si>
  <si>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</si>
  <si>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</si>
  <si>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</si>
  <si>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</si>
  <si>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</si>
  <si>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</si>
  <si>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</si>
  <si>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</si>
  <si>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</si>
  <si>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</si>
  <si>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</si>
  <si>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</si>
  <si>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</si>
  <si>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</si>
  <si>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</si>
  <si>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</si>
  <si>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</si>
  <si>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</si>
  <si>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</si>
  <si>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</si>
  <si>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</si>
  <si>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</si>
  <si>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</si>
  <si>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</si>
  <si>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</si>
  <si>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</si>
  <si>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</si>
  <si>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</si>
  <si>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</si>
  <si>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</si>
  <si>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</si>
  <si>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</si>
  <si>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</si>
  <si>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</si>
  <si>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</si>
  <si>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</si>
  <si>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</si>
  <si>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</si>
  <si>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</si>
  <si>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</si>
  <si>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</si>
  <si>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</si>
  <si>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</si>
  <si>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</si>
  <si>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</si>
  <si>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</si>
  <si>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</si>
  <si>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</si>
  <si>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</si>
  <si>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</si>
  <si>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</si>
  <si>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</si>
  <si>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</si>
  <si>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</si>
  <si>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</si>
  <si>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</si>
  <si>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</si>
  <si>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</si>
  <si>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</si>
  <si>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</si>
  <si>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</si>
  <si>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</si>
  <si>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</si>
  <si>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</si>
  <si>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</si>
  <si>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</si>
  <si>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</si>
  <si>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</si>
  <si>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</si>
  <si>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</si>
  <si>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</si>
  <si>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</si>
  <si>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</si>
  <si>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</si>
  <si>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</si>
  <si>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</si>
  <si>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</si>
  <si>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</si>
  <si>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</si>
  <si>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</si>
  <si>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</si>
  <si>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</si>
  <si>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</si>
  <si>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</si>
  <si>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</si>
  <si>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</si>
  <si>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</si>
  <si>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</si>
  <si>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</si>
  <si>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</si>
  <si>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</si>
  <si>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</si>
  <si>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</si>
  <si>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</si>
  <si>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</si>
  <si>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</si>
  <si>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</si>
  <si>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</si>
  <si>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</si>
  <si>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</si>
  <si>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</si>
  <si>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</si>
  <si>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</si>
  <si>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</si>
  <si>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</si>
  <si>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</si>
  <si>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</si>
  <si>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</si>
  <si>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</si>
  <si>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</si>
  <si>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</si>
  <si>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</si>
  <si>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</si>
  <si>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</si>
  <si>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</si>
  <si>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</si>
  <si>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</si>
  <si>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</si>
  <si>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</si>
  <si>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</si>
  <si>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</si>
  <si>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</si>
  <si>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</si>
  <si>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</si>
  <si>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</si>
  <si>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</si>
  <si>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</si>
  <si>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</si>
  <si>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</si>
  <si>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</si>
  <si>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</si>
  <si>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</si>
  <si>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</si>
  <si>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</si>
  <si>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</si>
  <si>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</si>
  <si>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</si>
  <si>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</si>
  <si>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</si>
  <si>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</si>
  <si>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</si>
  <si>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</si>
  <si>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</si>
  <si>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</si>
  <si>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</si>
  <si>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</si>
  <si>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</si>
  <si>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</si>
  <si>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</si>
  <si>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</si>
  <si>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</si>
  <si>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</si>
  <si>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</si>
  <si>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</si>
  <si>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</si>
  <si>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</si>
  <si>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</si>
  <si>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</si>
  <si>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</si>
  <si>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</si>
  <si>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</si>
  <si>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</si>
  <si>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</si>
  <si>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</si>
  <si>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</si>
  <si>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</si>
  <si>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</si>
  <si>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</si>
  <si>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</si>
  <si>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</si>
  <si>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</si>
  <si>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</si>
  <si>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</si>
  <si>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</si>
  <si>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</si>
  <si>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</si>
  <si>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</si>
  <si>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</si>
  <si>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</si>
  <si>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</si>
  <si>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</si>
  <si>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</si>
  <si>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</si>
  <si>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</si>
  <si>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</si>
  <si>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</si>
  <si>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</si>
  <si>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</si>
  <si>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</si>
  <si>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</si>
  <si>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</si>
  <si>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</si>
  <si>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</si>
  <si>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</si>
  <si>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</si>
  <si>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</si>
  <si>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</si>
  <si>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</si>
  <si>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</si>
  <si>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</si>
  <si>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</si>
  <si>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</si>
  <si>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</si>
  <si>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</si>
  <si>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</si>
  <si>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</si>
  <si>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</si>
  <si>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</si>
  <si>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</si>
  <si>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</si>
  <si>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</si>
  <si>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</si>
  <si>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</si>
  <si>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</si>
  <si>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</si>
  <si>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</si>
  <si>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</si>
  <si>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</si>
  <si>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</si>
  <si>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</si>
  <si>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</si>
  <si>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</si>
  <si>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</si>
  <si>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</si>
  <si>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</si>
  <si>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</si>
  <si>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</si>
  <si>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</si>
  <si>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</si>
  <si>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</si>
  <si>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</si>
  <si>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</si>
  <si>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</si>
  <si>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</si>
  <si>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</si>
  <si>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</si>
  <si>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</si>
  <si>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</si>
  <si>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</si>
  <si>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</si>
  <si>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</si>
  <si>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</si>
  <si>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</si>
  <si>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</si>
  <si>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</si>
  <si>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</si>
  <si>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</si>
  <si>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</si>
  <si>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</si>
  <si>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</si>
  <si>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</si>
  <si>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</si>
  <si>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</si>
  <si>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</si>
  <si>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</si>
  <si>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</si>
  <si>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</si>
  <si>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</si>
  <si>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</si>
  <si>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</si>
  <si>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</si>
  <si>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</si>
  <si>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</si>
  <si>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</si>
  <si>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</si>
  <si>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</si>
  <si>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</si>
  <si>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</si>
  <si>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</si>
  <si>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</si>
  <si>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</si>
  <si>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</si>
  <si>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</si>
  <si>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</si>
  <si>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</si>
  <si>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</si>
  <si>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</si>
  <si>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</si>
  <si>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</si>
  <si>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</si>
  <si>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</si>
  <si>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</si>
  <si>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</si>
  <si>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</si>
  <si>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</si>
  <si>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</si>
  <si>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</si>
  <si>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</si>
  <si>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</si>
  <si>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</si>
  <si>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</si>
  <si>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</si>
  <si>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</si>
  <si>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</si>
  <si>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</si>
  <si>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</si>
  <si>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</si>
  <si>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</si>
  <si>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</si>
  <si>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</si>
  <si>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</si>
  <si>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</si>
  <si>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</si>
  <si>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</si>
  <si>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</si>
  <si>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</si>
  <si>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</si>
  <si>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</si>
  <si>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</si>
  <si>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</si>
  <si>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</si>
  <si>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</si>
  <si>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</si>
  <si>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</si>
  <si>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</si>
  <si>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</si>
  <si>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</si>
  <si>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</si>
  <si>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</si>
  <si>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</si>
  <si>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</si>
  <si>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</si>
  <si>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</si>
  <si>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</si>
  <si>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</si>
  <si>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</si>
  <si>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</si>
  <si>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</si>
  <si>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</si>
  <si>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</si>
  <si>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</si>
  <si>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</si>
  <si>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</si>
  <si>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</si>
  <si>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</si>
  <si>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</si>
  <si>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</si>
  <si>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</si>
  <si>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</si>
  <si>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</si>
  <si>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</si>
  <si>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</si>
  <si>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</si>
  <si>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</si>
  <si>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</si>
  <si>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</si>
  <si>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</si>
  <si>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</si>
  <si>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</si>
  <si>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</si>
  <si>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</si>
  <si>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</si>
  <si>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</si>
  <si>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</si>
  <si>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</si>
  <si>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</si>
  <si>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</si>
  <si>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</si>
  <si>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</si>
  <si>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</si>
  <si>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</si>
  <si>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</si>
  <si>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</si>
  <si>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</si>
  <si>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</si>
  <si>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</si>
  <si>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</si>
  <si>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</si>
  <si>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</si>
  <si>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</si>
  <si>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</si>
  <si>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</si>
  <si>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</si>
  <si>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</si>
  <si>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</si>
  <si>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</si>
  <si>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</si>
  <si>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</si>
  <si>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</si>
  <si>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</si>
  <si>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</si>
  <si>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</si>
  <si>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</si>
  <si>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</si>
  <si>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</si>
  <si>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</si>
  <si>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</si>
  <si>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</si>
  <si>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</si>
  <si>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</si>
  <si>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</si>
  <si>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</si>
  <si>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</si>
  <si>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</si>
  <si>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</si>
  <si>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</si>
  <si>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</si>
  <si>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</si>
  <si>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</si>
  <si>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</si>
  <si>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</si>
  <si>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</si>
  <si>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</si>
  <si>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</si>
  <si>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</si>
  <si>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</si>
  <si>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</si>
  <si>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</si>
  <si>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</si>
  <si>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</si>
  <si>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</si>
  <si>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</si>
  <si>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</si>
  <si>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</si>
  <si>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</si>
  <si>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</si>
  <si>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</si>
  <si>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</si>
  <si>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</si>
  <si>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</si>
  <si>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</si>
  <si>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</si>
  <si>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</si>
  <si>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</si>
  <si>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</si>
  <si>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</si>
  <si>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</si>
  <si>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</si>
  <si>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</si>
  <si>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</si>
  <si>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</si>
  <si>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</si>
  <si>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</si>
  <si>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</si>
  <si>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</si>
  <si>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</si>
  <si>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</si>
  <si>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</si>
  <si>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</si>
  <si>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</si>
  <si>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</si>
  <si>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</si>
  <si>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</si>
  <si>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</si>
  <si>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</si>
  <si>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</si>
  <si>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</si>
  <si>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</si>
  <si>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</si>
  <si>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</si>
  <si>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</si>
  <si>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</si>
  <si>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</si>
  <si>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</si>
  <si>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</si>
  <si>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</si>
  <si>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</si>
  <si>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</si>
  <si>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</si>
  <si>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</si>
  <si>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</si>
  <si>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</si>
  <si>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</si>
  <si>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</si>
  <si>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</si>
  <si>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</si>
  <si>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</si>
  <si>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</si>
  <si>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</si>
  <si>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</si>
  <si>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</si>
  <si>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</si>
  <si>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</si>
  <si>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</si>
  <si>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</si>
  <si>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</si>
  <si>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</si>
  <si>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</si>
  <si>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</si>
  <si>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</si>
  <si>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</si>
  <si>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</si>
  <si>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</si>
  <si>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</si>
  <si>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</si>
  <si>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</si>
  <si>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</si>
  <si>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</si>
  <si>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</si>
  <si>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</si>
  <si>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</si>
  <si>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</si>
  <si>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</si>
  <si>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</si>
  <si>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</si>
  <si>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</si>
  <si>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</si>
  <si>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</si>
  <si>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</si>
  <si>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</si>
  <si>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</si>
  <si>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</si>
  <si>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</si>
  <si>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</si>
  <si>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</si>
  <si>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</si>
  <si>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</si>
  <si>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</si>
  <si>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</si>
  <si>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</si>
  <si>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</si>
  <si>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</si>
  <si>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</si>
  <si>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</si>
  <si>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</si>
  <si>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</si>
  <si>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</si>
  <si>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</si>
  <si>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</si>
  <si>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</si>
  <si>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</si>
  <si>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</si>
  <si>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</si>
  <si>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</si>
  <si>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</si>
  <si>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</si>
  <si>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</si>
  <si>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</si>
  <si>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</si>
  <si>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</si>
  <si>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</si>
  <si>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</si>
  <si>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</si>
  <si>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</si>
  <si>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</si>
  <si>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</si>
  <si>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</si>
  <si>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</si>
  <si>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</si>
  <si>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</si>
  <si>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</si>
  <si>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</si>
  <si>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</si>
  <si>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</si>
  <si>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</si>
  <si>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</si>
  <si>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</si>
  <si>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</si>
  <si>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</si>
  <si>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</si>
  <si>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</si>
  <si>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</si>
  <si>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</si>
  <si>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</si>
  <si>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</si>
  <si>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</si>
  <si>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</si>
  <si>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</si>
  <si>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</si>
  <si>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</si>
  <si>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</si>
  <si>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</si>
  <si>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</si>
  <si>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</si>
  <si>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</si>
  <si>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</si>
  <si>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</si>
  <si>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</si>
  <si>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</si>
  <si>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</si>
  <si>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</si>
  <si>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</si>
  <si>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</si>
  <si>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</si>
  <si>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</si>
  <si>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</si>
  <si>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</si>
  <si>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</si>
  <si>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</si>
  <si>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</si>
  <si>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</si>
  <si>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</si>
  <si>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</si>
  <si>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</si>
  <si>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</si>
  <si>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</si>
  <si>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</si>
  <si>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</si>
  <si>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</si>
  <si>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</si>
  <si>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</si>
  <si>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</si>
  <si>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</si>
  <si>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</si>
  <si>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</si>
  <si>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</si>
  <si>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</si>
  <si>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</si>
  <si>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</si>
  <si>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</si>
  <si>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</si>
  <si>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</si>
  <si>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</si>
  <si>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</si>
  <si>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</si>
  <si>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</si>
  <si>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</si>
  <si>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</si>
  <si>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</si>
  <si>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</si>
  <si>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</si>
  <si>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</si>
  <si>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</si>
  <si>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</si>
  <si>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</si>
  <si>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</si>
  <si>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</si>
  <si>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</si>
  <si>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</si>
  <si>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</si>
  <si>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</si>
  <si>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</si>
  <si>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</si>
  <si>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</si>
  <si>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</si>
  <si>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</si>
  <si>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</si>
  <si>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</si>
  <si>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</si>
  <si>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</si>
  <si>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</si>
  <si>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</si>
  <si>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</si>
  <si>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</si>
  <si>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</si>
  <si>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</si>
  <si>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</si>
  <si>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</si>
  <si>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</si>
  <si>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</si>
  <si>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</si>
  <si>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</si>
  <si>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</si>
  <si>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</si>
  <si>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</si>
  <si>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</si>
  <si>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</si>
  <si>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</si>
  <si>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</si>
  <si>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</si>
  <si>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</si>
  <si>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</si>
  <si>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</si>
  <si>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</si>
  <si>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</si>
  <si>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</si>
  <si>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</si>
  <si>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</si>
  <si>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</si>
  <si>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</si>
  <si>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</si>
  <si>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</si>
  <si>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</si>
  <si>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</si>
  <si>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</si>
  <si>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</si>
  <si>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</si>
  <si>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</si>
  <si>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</si>
  <si>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</si>
  <si>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</si>
  <si>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</si>
  <si>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</si>
  <si>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</si>
  <si>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</si>
  <si>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</si>
  <si>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</si>
  <si>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</si>
  <si>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</si>
  <si>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</si>
  <si>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</si>
  <si>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</si>
  <si>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</si>
  <si>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</si>
  <si>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</si>
  <si>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</si>
  <si>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</si>
  <si>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</si>
  <si>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</si>
  <si>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</si>
  <si>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</si>
  <si>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</si>
  <si>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</si>
  <si>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</si>
  <si>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</si>
  <si>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</si>
  <si>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</si>
  <si>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</si>
  <si>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</si>
  <si>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</si>
  <si>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</si>
  <si>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</si>
  <si>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</si>
  <si>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</si>
  <si>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</si>
  <si>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</si>
  <si>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</si>
  <si>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</si>
  <si>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</si>
  <si>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</si>
  <si>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</si>
  <si>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</si>
  <si>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</si>
  <si>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</si>
  <si>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</si>
  <si>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</si>
  <si>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</si>
  <si>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</si>
  <si>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</si>
  <si>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</si>
  <si>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</si>
  <si>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</si>
  <si>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</si>
  <si>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</si>
  <si>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</si>
  <si>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</si>
  <si>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</si>
  <si>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</si>
  <si>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</si>
  <si>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</si>
  <si>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</si>
  <si>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</si>
  <si>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</si>
  <si>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</si>
  <si>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</si>
  <si>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</si>
  <si>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</si>
  <si>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</si>
  <si>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</si>
  <si>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</si>
  <si>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</si>
  <si>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</si>
  <si>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</si>
  <si>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</si>
  <si>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</si>
  <si>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</si>
  <si>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</si>
  <si>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</si>
  <si>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</si>
  <si>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</si>
  <si>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</si>
  <si>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</si>
  <si>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</si>
  <si>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</si>
  <si>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</si>
  <si>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</si>
  <si>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</si>
  <si>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</si>
  <si>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</si>
  <si>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</si>
  <si>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</si>
  <si>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</si>
  <si>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</si>
  <si>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</si>
  <si>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</si>
  <si>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</si>
  <si>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</si>
  <si>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</si>
  <si>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</si>
  <si>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</si>
  <si>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</si>
  <si>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</si>
  <si>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</si>
  <si>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</si>
  <si>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</si>
  <si>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</si>
  <si>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</si>
  <si>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</si>
  <si>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</si>
  <si>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</si>
  <si>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</si>
  <si>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</si>
  <si>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</si>
  <si>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</si>
  <si>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</si>
  <si>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</si>
  <si>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</si>
  <si>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</si>
  <si>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</si>
  <si>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</si>
  <si>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</si>
  <si>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</si>
  <si>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</si>
  <si>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</si>
  <si>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</si>
  <si>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</si>
  <si>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</si>
  <si>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</si>
  <si>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</si>
  <si>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</si>
  <si>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</si>
  <si>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</si>
  <si>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</si>
  <si>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</si>
  <si>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</si>
  <si>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</si>
  <si>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</si>
  <si>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</si>
  <si>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</si>
  <si>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</si>
  <si>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</si>
  <si>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</si>
  <si>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</si>
  <si>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</si>
  <si>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</si>
  <si>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</si>
  <si>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</si>
  <si>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</si>
  <si>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</si>
  <si>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</si>
  <si>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</si>
  <si>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</si>
  <si>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</si>
  <si>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</si>
  <si>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</si>
  <si>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</si>
  <si>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</si>
  <si>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</si>
  <si>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</si>
  <si>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</si>
  <si>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</si>
  <si>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</si>
  <si>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</si>
  <si>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</si>
  <si>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</si>
  <si>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</si>
  <si>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</si>
  <si>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</si>
  <si>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</si>
  <si>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</si>
  <si>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</si>
  <si>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</si>
  <si>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</si>
  <si>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</si>
  <si>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</si>
  <si>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</si>
  <si>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</si>
  <si>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</si>
  <si>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</si>
  <si>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</si>
  <si>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</si>
  <si>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</si>
  <si>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</si>
  <si>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</si>
  <si>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</si>
  <si>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</si>
  <si>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</si>
  <si>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</si>
  <si>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</si>
  <si>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</si>
  <si>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</si>
  <si>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</si>
  <si>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</si>
  <si>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</si>
  <si>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</si>
  <si>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</si>
  <si>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</si>
  <si>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</si>
  <si>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</si>
  <si>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</si>
  <si>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</si>
  <si>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</si>
  <si>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</si>
  <si>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</si>
  <si>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</si>
  <si>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</si>
  <si>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</si>
  <si>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</si>
  <si>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</si>
  <si>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</si>
  <si>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</si>
  <si>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</si>
  <si>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</si>
  <si>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</si>
  <si>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</si>
  <si>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</si>
  <si>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</si>
  <si>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</si>
  <si>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</si>
  <si>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</si>
  <si>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</si>
  <si>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</si>
  <si>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</si>
  <si>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</si>
  <si>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</si>
  <si>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</si>
  <si>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</si>
  <si>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</si>
  <si>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</si>
  <si>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</si>
  <si>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</si>
  <si>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</si>
  <si>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</si>
  <si>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</si>
  <si>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</si>
  <si>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</si>
  <si>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</si>
  <si>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</si>
  <si>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</si>
  <si>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</si>
  <si>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</si>
  <si>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</si>
  <si>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</si>
  <si>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</si>
  <si>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</si>
  <si>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</si>
  <si>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</si>
  <si>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</si>
  <si>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</si>
  <si>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</si>
  <si>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</si>
  <si>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</si>
  <si>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</si>
  <si>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</si>
  <si>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</si>
  <si>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</si>
  <si>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</si>
  <si>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</si>
  <si>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</si>
  <si>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</si>
  <si>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</si>
  <si>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</si>
  <si>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</si>
  <si>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</si>
  <si>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</si>
  <si>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</si>
  <si>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</si>
  <si>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</si>
  <si>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</si>
  <si>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</si>
  <si>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</si>
  <si>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</si>
  <si>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</si>
  <si>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</si>
  <si>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</si>
  <si>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</si>
  <si>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</si>
  <si>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</si>
  <si>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</si>
  <si>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</si>
  <si>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</si>
  <si>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</si>
  <si>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</si>
  <si>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</si>
  <si>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</si>
  <si>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</si>
  <si>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</si>
  <si>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</si>
  <si>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</si>
  <si>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</si>
  <si>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</si>
  <si>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</si>
  <si>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</si>
  <si>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</si>
  <si>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</si>
  <si>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</si>
  <si>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</si>
  <si>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</si>
  <si>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</si>
  <si>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</si>
  <si>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</si>
  <si>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</si>
  <si>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</si>
  <si>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</si>
  <si>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</si>
  <si>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</si>
  <si>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</si>
  <si>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</si>
  <si>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</si>
  <si>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</si>
  <si>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</si>
  <si>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</si>
  <si>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</si>
  <si>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</si>
  <si>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</si>
  <si>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</si>
  <si>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</si>
  <si>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</si>
  <si>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</si>
  <si>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</si>
  <si>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</si>
  <si>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</si>
  <si>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</si>
  <si>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</si>
  <si>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</si>
  <si>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</si>
  <si>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</si>
  <si>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</si>
  <si>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</si>
  <si>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</si>
  <si>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</si>
  <si>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</si>
  <si>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</si>
  <si>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</si>
  <si>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</si>
  <si>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</si>
  <si>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</si>
  <si>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</si>
  <si>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</si>
  <si>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</si>
  <si>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</si>
  <si>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</si>
  <si>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</si>
  <si>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</si>
  <si>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</si>
  <si>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</si>
  <si>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</si>
  <si>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</si>
  <si>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</si>
  <si>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</si>
  <si>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</si>
  <si>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</si>
  <si>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</si>
  <si>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</si>
  <si>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</si>
  <si>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</si>
  <si>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</si>
  <si>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</si>
  <si>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</si>
  <si>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</si>
  <si>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</si>
  <si>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</si>
  <si>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</si>
  <si>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</si>
  <si>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</si>
  <si>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</si>
  <si>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</si>
  <si>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</si>
  <si>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</si>
  <si>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</si>
  <si>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</si>
  <si>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</si>
  <si>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</si>
  <si>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</si>
  <si>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</si>
  <si>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</si>
  <si>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</si>
  <si>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</si>
  <si>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</si>
  <si>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</si>
  <si>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</si>
  <si>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</si>
  <si>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</si>
  <si>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</si>
  <si>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</si>
  <si>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</si>
  <si>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</si>
  <si>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</si>
  <si>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</si>
  <si>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</si>
  <si>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</si>
  <si>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</si>
  <si>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</si>
  <si>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</si>
  <si>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</si>
  <si>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</si>
  <si>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</si>
  <si>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</si>
  <si>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</si>
  <si>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</si>
  <si>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</si>
  <si>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</si>
  <si>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</si>
  <si>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</si>
  <si>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</si>
  <si>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</si>
  <si>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</si>
  <si>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</si>
  <si>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</si>
  <si>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</si>
  <si>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</si>
  <si>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</si>
  <si>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</si>
  <si>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</si>
  <si>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</si>
  <si>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</si>
  <si>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</si>
  <si>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</si>
  <si>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</si>
  <si>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</si>
  <si>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</si>
  <si>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</si>
  <si>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</si>
  <si>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</si>
  <si>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</si>
  <si>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</si>
  <si>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</si>
  <si>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</si>
  <si>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</si>
  <si>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</si>
  <si>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</si>
  <si>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</si>
  <si>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</si>
  <si>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</si>
  <si>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</si>
  <si>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</si>
  <si>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</si>
  <si>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</si>
  <si>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</si>
  <si>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</si>
  <si>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</si>
  <si>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</si>
  <si>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</si>
  <si>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</si>
  <si>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</si>
  <si>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</si>
  <si>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</si>
  <si>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</si>
  <si>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</si>
  <si>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</si>
  <si>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</si>
  <si>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</si>
  <si>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</si>
  <si>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</si>
  <si>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</si>
  <si>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</si>
  <si>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</si>
  <si>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</si>
  <si>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</si>
  <si>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</si>
  <si>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</si>
  <si>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</si>
  <si>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</si>
  <si>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</si>
  <si>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</si>
  <si>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</si>
  <si>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</si>
  <si>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</si>
  <si>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</si>
  <si>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</si>
  <si>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</si>
  <si>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</si>
  <si>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</si>
  <si>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</si>
  <si>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</si>
  <si>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</si>
  <si>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</si>
  <si>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</si>
  <si>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</si>
  <si>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</si>
  <si>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</si>
  <si>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</si>
  <si>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</si>
  <si>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</si>
  <si>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</si>
  <si>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</si>
  <si>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</si>
  <si>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</si>
  <si>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</si>
  <si>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</si>
  <si>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</si>
  <si>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</si>
  <si>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</si>
  <si>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</si>
  <si>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</si>
  <si>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</si>
  <si>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</si>
  <si>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</si>
  <si>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</si>
  <si>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</si>
  <si>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</si>
  <si>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</si>
  <si>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</si>
  <si>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</si>
  <si>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</si>
  <si>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</si>
  <si>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</si>
  <si>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</si>
  <si>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</si>
  <si>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</si>
  <si>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</si>
  <si>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</si>
  <si>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</si>
  <si>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</si>
  <si>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</si>
  <si>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</si>
  <si>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</si>
  <si>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</si>
  <si>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</si>
  <si>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</si>
  <si>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</si>
  <si>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</si>
  <si>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</si>
  <si>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</si>
  <si>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</si>
  <si>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</si>
  <si>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</si>
  <si>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</si>
  <si>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</si>
  <si>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</si>
  <si>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</si>
  <si>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</si>
  <si>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</si>
  <si>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</si>
  <si>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</si>
  <si>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</si>
  <si>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</si>
  <si>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</si>
  <si>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</si>
  <si>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</si>
  <si>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</si>
  <si>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</si>
  <si>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</si>
  <si>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</si>
  <si>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</si>
  <si>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</si>
  <si>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</si>
  <si>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</si>
  <si>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</si>
  <si>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</si>
  <si>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</si>
  <si>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</si>
  <si>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</si>
  <si>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</si>
  <si>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</si>
  <si>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</si>
  <si>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</si>
  <si>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</si>
  <si>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</si>
  <si>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</si>
  <si>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</si>
  <si>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</si>
  <si>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</si>
  <si>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</si>
  <si>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</si>
  <si>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</si>
  <si>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</si>
  <si>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</si>
  <si>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</si>
  <si>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</si>
  <si>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</si>
  <si>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</si>
  <si>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</si>
  <si>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</si>
  <si>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</si>
  <si>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</si>
  <si>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</si>
  <si>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</si>
  <si>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</si>
  <si>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</si>
  <si>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</si>
  <si>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</si>
  <si>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</si>
  <si>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</si>
  <si>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</si>
  <si>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</si>
  <si>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</si>
  <si>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</si>
  <si>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</si>
  <si>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</si>
  <si>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</si>
  <si>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</si>
  <si>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</si>
  <si>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</si>
  <si>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</si>
  <si>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</si>
  <si>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</si>
  <si>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</si>
  <si>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</si>
  <si>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</si>
  <si>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</si>
  <si>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</si>
  <si>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</si>
  <si>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</si>
  <si>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</si>
  <si>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</si>
  <si>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</si>
  <si>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</si>
  <si>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</si>
  <si>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</si>
  <si>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</si>
  <si>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</si>
  <si>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</si>
  <si>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</si>
  <si>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</si>
  <si>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</si>
  <si>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</si>
  <si>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</si>
  <si>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</si>
  <si>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</si>
  <si>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</si>
  <si>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</si>
  <si>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</si>
  <si>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</si>
  <si>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</si>
  <si>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</si>
  <si>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</si>
  <si>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</si>
  <si>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</si>
  <si>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</si>
  <si>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</si>
  <si>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</si>
  <si>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</si>
  <si>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</si>
  <si>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</si>
  <si>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</si>
  <si>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</si>
  <si>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</si>
  <si>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</si>
  <si>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</si>
  <si>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</si>
  <si>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</si>
  <si>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</si>
  <si>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</si>
  <si>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</si>
  <si>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</si>
  <si>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</si>
  <si>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</si>
  <si>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</si>
  <si>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</si>
  <si>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</si>
  <si>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</si>
  <si>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</si>
  <si>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</si>
  <si>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</si>
  <si>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</si>
  <si>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</si>
  <si>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</si>
  <si>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</si>
  <si>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</si>
  <si>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</si>
  <si>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</si>
  <si>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</si>
  <si>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</si>
  <si>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</si>
  <si>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</si>
  <si>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</si>
  <si>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</si>
  <si>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</si>
  <si>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</si>
  <si>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</si>
  <si>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</si>
  <si>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</si>
  <si>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</si>
  <si>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</si>
  <si>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</si>
  <si>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</si>
  <si>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</si>
  <si>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</si>
  <si>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</si>
  <si>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</si>
  <si>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</si>
  <si>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</si>
  <si>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</si>
  <si>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</si>
  <si>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</si>
  <si>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</si>
  <si>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</si>
  <si>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</si>
  <si>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</si>
  <si>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</si>
  <si>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</si>
  <si>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</si>
  <si>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</si>
  <si>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</si>
  <si>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</si>
  <si>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</si>
  <si>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</si>
  <si>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</si>
  <si>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</si>
  <si>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</si>
  <si>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</si>
  <si>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</si>
  <si>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</si>
  <si>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</si>
  <si>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</si>
  <si>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</si>
  <si>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</si>
  <si>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</si>
  <si>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</si>
  <si>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</si>
  <si>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</si>
  <si>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</si>
  <si>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</si>
  <si>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</si>
  <si>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</si>
  <si>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</si>
  <si>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</si>
  <si>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</si>
  <si>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</si>
  <si>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</si>
  <si>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</si>
  <si>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</si>
  <si>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</si>
  <si>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</si>
  <si>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</si>
  <si>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</si>
  <si>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</si>
  <si>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</si>
  <si>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</si>
  <si>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</si>
  <si>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</si>
  <si>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</si>
  <si>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</si>
  <si>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</si>
  <si>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</si>
  <si>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</si>
  <si>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</si>
  <si>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</si>
  <si>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</si>
  <si>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</si>
  <si>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</si>
  <si>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</si>
  <si>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</si>
  <si>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</si>
  <si>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</si>
  <si>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</si>
  <si>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</si>
  <si>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</si>
  <si>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</si>
  <si>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</si>
  <si>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</si>
  <si>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</si>
  <si>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</si>
  <si>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</si>
  <si>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</si>
  <si>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</si>
  <si>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</si>
  <si>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</si>
  <si>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</si>
  <si>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</si>
  <si>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</si>
  <si>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</si>
  <si>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</si>
  <si>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</si>
  <si>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</si>
  <si>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</si>
  <si>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</si>
  <si>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</si>
  <si>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</si>
  <si>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</si>
  <si>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</si>
  <si>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</si>
  <si>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</si>
  <si>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</si>
  <si>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</si>
  <si>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</si>
  <si>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</si>
  <si>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</si>
  <si>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</si>
  <si>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</si>
  <si>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</si>
  <si>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</si>
  <si>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</si>
  <si>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</si>
  <si>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</si>
  <si>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</si>
  <si>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</si>
  <si>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</si>
  <si>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</si>
  <si>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</si>
  <si>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</si>
  <si>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</si>
  <si>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</si>
  <si>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</si>
  <si>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</si>
  <si>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</si>
  <si>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</si>
  <si>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</si>
  <si>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</si>
  <si>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</si>
  <si>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</si>
  <si>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</si>
  <si>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</si>
  <si>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</si>
  <si>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</si>
  <si>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</si>
  <si>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</si>
  <si>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</si>
  <si>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</si>
  <si>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</si>
  <si>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</si>
  <si>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</si>
  <si>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</si>
  <si>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</si>
  <si>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</si>
  <si>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</si>
  <si>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</si>
  <si>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</si>
  <si>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</si>
  <si>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</si>
  <si>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</si>
  <si>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</si>
  <si>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</si>
  <si>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</si>
  <si>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</si>
  <si>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</si>
  <si>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</si>
  <si>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</si>
  <si>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</si>
  <si>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</si>
  <si>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</si>
  <si>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</si>
  <si>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</si>
  <si>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</si>
  <si>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</si>
  <si>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</si>
  <si>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</si>
  <si>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</si>
  <si>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</si>
  <si>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</si>
  <si>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</si>
  <si>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</si>
  <si>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</si>
  <si>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</si>
  <si>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</si>
  <si>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</si>
  <si>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</si>
  <si>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</si>
  <si>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</si>
  <si>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</si>
  <si>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</si>
  <si>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</si>
  <si>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</si>
  <si>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</si>
  <si>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</si>
  <si>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</si>
  <si>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</si>
  <si>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</si>
  <si>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</si>
  <si>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</si>
  <si>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</si>
  <si>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</si>
  <si>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</si>
  <si>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</si>
  <si>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</si>
  <si>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</si>
  <si>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</si>
  <si>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</si>
  <si>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</si>
  <si>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</si>
  <si>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</si>
  <si>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</si>
  <si>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</si>
  <si>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</si>
  <si>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</si>
  <si>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</si>
  <si>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</si>
  <si>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</si>
  <si>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</si>
  <si>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</si>
  <si>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</si>
  <si>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</si>
  <si>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</si>
  <si>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</si>
  <si>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</si>
  <si>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</si>
  <si>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</si>
  <si>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</si>
  <si>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</si>
  <si>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</si>
  <si>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</si>
  <si>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</si>
  <si>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</si>
  <si>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</si>
  <si>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</si>
  <si>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</si>
  <si>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</si>
  <si>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</si>
  <si>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</si>
  <si>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</si>
  <si>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</si>
  <si>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</si>
  <si>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</si>
  <si>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</si>
  <si>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</si>
  <si>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</si>
  <si>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</si>
  <si>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</si>
  <si>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</si>
  <si>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</si>
  <si>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</si>
  <si>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</si>
  <si>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</si>
  <si>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</si>
  <si>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</si>
  <si>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</si>
  <si>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</si>
  <si>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</si>
  <si>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</si>
  <si>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</si>
  <si>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</si>
  <si>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</si>
  <si>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</si>
  <si>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</si>
  <si>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</si>
  <si>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</si>
  <si>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</si>
  <si>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</si>
  <si>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</si>
  <si>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</si>
  <si>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</si>
  <si>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</si>
  <si>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</si>
  <si>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</si>
  <si>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</si>
  <si>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</si>
  <si>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</si>
  <si>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</si>
  <si>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</si>
  <si>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</si>
  <si>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</si>
  <si>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</si>
  <si>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</si>
  <si>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</si>
  <si>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</si>
  <si>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</si>
  <si>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</si>
  <si>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</si>
  <si>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</si>
  <si>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</si>
  <si>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</si>
  <si>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</si>
  <si>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</si>
  <si>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</si>
  <si>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</si>
  <si>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</si>
  <si>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</si>
  <si>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</si>
  <si>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</si>
  <si>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</si>
  <si>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</si>
  <si>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</si>
  <si>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</si>
  <si>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</si>
  <si>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</si>
  <si>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</si>
  <si>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</si>
  <si>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</si>
  <si>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</si>
  <si>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</si>
  <si>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</si>
  <si>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</si>
  <si>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</si>
  <si>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</si>
  <si>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</si>
  <si>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</si>
  <si>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</si>
  <si>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</si>
  <si>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</si>
  <si>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</si>
  <si>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</si>
  <si>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</si>
  <si>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</si>
  <si>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</si>
  <si>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</si>
  <si>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</si>
  <si>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</si>
  <si>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</si>
  <si>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</si>
  <si>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</si>
  <si>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</si>
  <si>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</si>
  <si>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</si>
  <si>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</si>
  <si>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</si>
  <si>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</si>
  <si>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</si>
  <si>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</si>
  <si>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</si>
  <si>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</si>
  <si>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</si>
  <si>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</si>
  <si>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</si>
  <si>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</si>
  <si>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</si>
  <si>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</si>
  <si>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</si>
  <si>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</si>
  <si>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</si>
  <si>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</si>
  <si>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</si>
  <si>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</si>
  <si>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</si>
  <si>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</si>
  <si>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</si>
  <si>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</si>
  <si>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</si>
  <si>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</si>
  <si>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</si>
  <si>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</si>
  <si>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</si>
  <si>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</si>
  <si>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</si>
  <si>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</si>
  <si>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</si>
  <si>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</si>
  <si>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</si>
  <si>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</si>
  <si>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</si>
  <si>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</si>
  <si>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</si>
  <si>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PCM-20251120-00000426</t>
  </si>
  <si>
    <t>Critical</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</si>
  <si>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</si>
  <si>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</si>
  <si>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</si>
  <si>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</si>
  <si>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</si>
  <si>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</si>
  <si>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</si>
  <si>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</si>
  <si>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</si>
  <si>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</si>
  <si>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</si>
  <si>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</si>
  <si>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</si>
  <si>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</si>
  <si>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</si>
  <si>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</si>
  <si>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</si>
  <si>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</si>
  <si>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</si>
  <si>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</si>
  <si>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</si>
  <si>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</si>
  <si>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</si>
  <si>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</si>
  <si>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</si>
  <si>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</si>
  <si>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</si>
  <si>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</si>
  <si>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</si>
  <si>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</si>
  <si>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</si>
  <si>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</si>
  <si>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</si>
  <si>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</si>
  <si>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</si>
  <si>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</si>
  <si>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</si>
  <si>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</si>
  <si>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</si>
  <si>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</si>
  <si>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</si>
  <si>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</si>
  <si>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</si>
  <si>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</si>
  <si>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</si>
  <si>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</si>
  <si>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</si>
  <si>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</si>
  <si>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</si>
  <si>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</si>
  <si>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</si>
  <si>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</si>
  <si>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</si>
  <si>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</si>
  <si>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</si>
  <si>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</si>
  <si>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</si>
  <si>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</si>
  <si>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</si>
  <si>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</si>
  <si>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</si>
  <si>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</si>
  <si>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</si>
  <si>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</si>
  <si>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</si>
  <si>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</si>
  <si>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</si>
  <si>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</si>
  <si>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</si>
  <si>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</si>
  <si>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</si>
  <si>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</si>
  <si>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</si>
  <si>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</si>
  <si>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</si>
  <si>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</si>
  <si>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</si>
  <si>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</si>
  <si>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</si>
  <si>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</si>
  <si>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</si>
  <si>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</si>
  <si>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</si>
  <si>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</si>
  <si>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PCM-20251120-00000307</t>
  </si>
  <si>
    <t>Site restored on PG</t>
  </si>
  <si>
    <t>PCM-20251120-00000425</t>
  </si>
  <si>
    <t>ETA 90 km</t>
  </si>
  <si>
    <t>NO PCM</t>
  </si>
  <si>
    <t>ETA 50 min</t>
  </si>
  <si>
    <t xml:space="preserve"> </t>
  </si>
  <si>
    <t xml:space="preserve"> PCM-20250215-00000830 </t>
  </si>
  <si>
    <t>LTE site still down and  site located in aramco area access issue need special permission</t>
  </si>
  <si>
    <t>PCM-20251120-00000239</t>
  </si>
  <si>
    <t>was night access issue / USF area team EM team on the way 80 mins</t>
  </si>
  <si>
    <t>150 mins</t>
  </si>
  <si>
    <t>PCM-20251120-00000555</t>
  </si>
  <si>
    <t>60 mins</t>
  </si>
  <si>
    <t>PCM-20251120-00000558</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</si>
  <si>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</si>
  <si>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</si>
  <si>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</si>
  <si>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</si>
  <si>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</si>
  <si>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</si>
  <si>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</si>
  <si>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</si>
  <si>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</si>
  <si>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PCM-20251120-00000505</t>
  </si>
  <si>
    <t>EM team moved ETA: 40 min</t>
  </si>
  <si>
    <t>PCM-20251120-00000522</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</si>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</sst>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4" fillId="0" borderId="0" xfId="0" applyFont="1"/>
    <xf numFmtId="0" fontId="35" fillId="0" borderId="0" xfId="0" applyFont="1"/>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1" totalsRowShown="0" headerRowDxfId="157" dataDxfId="156" headerRowBorderDxfId="154" tableBorderDxfId="155" totalsRowBorderDxfId="153">
  <autoFilter ref="A1:CJ1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7" totalsRowShown="0" headerRowDxfId="48" dataDxfId="47" headerRowBorderDxfId="45" tableBorderDxfId="46" totalsRowBorderDxfId="44">
  <autoFilter ref="A1:L4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5" totalsRowShown="0" headerRowDxfId="31" dataDxfId="30" headerRowBorderDxfId="28" tableBorderDxfId="29">
  <autoFilter ref="A1:L1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318.36731898147991</v>
      </c>
      <c r="H2" s="76">
        <v>45662.943402777775</v>
      </c>
      <c r="I2" s="59" t="str">
        <f>IFERROR(VLOOKUP(D2,DB!A:F,6,0),"")</f>
        <v>Generator-SG</v>
      </c>
      <c r="J2" s="59" t="str">
        <f>IFERROR(VLOOKUP(D2,DB!A:G,7,0),"")</f>
        <v>Dead</v>
      </c>
      <c r="K2" s="67" t="s">
        <v>39022</v>
      </c>
      <c r="L2" s="65" t="str">
        <f>IFERROR(VLOOKUP(D2,DB!A:I,9,0),"")</f>
        <v>Latis</v>
      </c>
    </row>
    <row r="3" spans="1:15" ht="15" customHeight="1">
      <c r="A3" s="142" t="s">
        <v>39023</v>
      </c>
      <c r="B3" s="143" t="str">
        <f>IFERROR(VLOOKUP(D3,DB!A:K,11,0),"")</f>
        <v>R1</v>
      </c>
      <c r="C3" s="143">
        <v>1</v>
      </c>
      <c r="D3" s="133" t="s">
        <v>8644</v>
      </c>
      <c r="E3" s="144" t="s">
        <v>39024</v>
      </c>
      <c r="F3" s="145">
        <v>45981.271701388891</v>
      </c>
      <c r="G3" s="146">
        <f ca="1">IFERROR(NOW()-F3,"-")</f>
        <v>4.4043518515536562E-2</v>
      </c>
      <c r="H3" s="145">
        <v>45981.266516203701</v>
      </c>
      <c r="I3" s="143" t="str">
        <f>IFERROR(VLOOKUP(D3,DB!A:F,6,0),"")</f>
        <v>Generator-SG</v>
      </c>
      <c r="J3" s="143" t="str">
        <f>IFERROR(VLOOKUP(D3,DB!A:G,7,0),"")</f>
        <v>Good</v>
      </c>
      <c r="K3" s="147" t="s">
        <v>39025</v>
      </c>
      <c r="L3" s="148" t="str">
        <f>IFERROR(VLOOKUP(D3,DB!A:I,9,0),"")</f>
        <v>Latis</v>
      </c>
    </row>
    <row r="4" spans="1:15" ht="15" customHeight="1">
      <c r="A4" s="142"/>
      <c r="B4" s="143" t="str">
        <f>IFERROR(VLOOKUP(D4,DB!A:K,11,0),"")</f>
        <v/>
      </c>
      <c r="C4" s="143"/>
      <c r="D4" s="133"/>
      <c r="E4" s="144"/>
      <c r="F4" s="145"/>
      <c r="G4" s="146">
        <f ca="1">IFERROR(NOW()-F4,"-")</f>
        <v>45981.315744907406</v>
      </c>
      <c r="H4" s="145"/>
      <c r="I4" s="143" t="str">
        <f>IFERROR(VLOOKUP(D4,DB!A:F,6,0),"")</f>
        <v/>
      </c>
      <c r="J4" s="143" t="str">
        <f>IFERROR(VLOOKUP(D4,DB!A:G,7,0),"")</f>
        <v/>
      </c>
      <c r="K4" s="147"/>
      <c r="L4" s="148" t="str">
        <f>IFERROR(VLOOKUP(D4,DB!A:I,9,0),"")</f>
        <v/>
      </c>
    </row>
    <row r="5" spans="1:15" ht="15" customHeight="1">
      <c r="A5" s="142"/>
      <c r="B5" s="143" t="str">
        <f>IFERROR(VLOOKUP(D5,DB!A:K,11,0),"")</f>
        <v/>
      </c>
      <c r="C5" s="143"/>
      <c r="D5" s="133"/>
      <c r="E5" s="144"/>
      <c r="F5" s="145"/>
      <c r="G5" s="146">
        <f ca="1">IFERROR(NOW()-F5,"-")</f>
        <v>45981.315744907406</v>
      </c>
      <c r="H5" s="145"/>
      <c r="I5" s="143" t="str">
        <f>IFERROR(VLOOKUP(D5,DB!A:F,6,0),"")</f>
        <v/>
      </c>
      <c r="J5" s="143" t="str">
        <f>IFERROR(VLOOKUP(D5,DB!A:G,7,0),"")</f>
        <v/>
      </c>
      <c r="K5" s="147"/>
      <c r="L5" s="148" t="str">
        <f>IFERROR(VLOOKUP(D5,DB!A:I,9,0),"")</f>
        <v/>
      </c>
    </row>
    <row r="6" spans="1:15" ht="15" customHeight="1">
      <c r="A6" s="142"/>
      <c r="B6" s="143" t="str">
        <f>IFERROR(VLOOKUP(D6,DB!A:K,11,0),"")</f>
        <v/>
      </c>
      <c r="C6" s="143"/>
      <c r="D6" s="133"/>
      <c r="E6" s="144"/>
      <c r="F6" s="145"/>
      <c r="G6" s="146">
        <f ca="1">IFERROR(NOW()-F6,"-")</f>
        <v>45981.315744907406</v>
      </c>
      <c r="H6" s="145"/>
      <c r="I6" s="143" t="str">
        <f>IFERROR(VLOOKUP(D6,DB!A:F,6,0),"")</f>
        <v/>
      </c>
      <c r="J6" s="143" t="str">
        <f>IFERROR(VLOOKUP(D6,DB!A:G,7,0),"")</f>
        <v/>
      </c>
      <c r="K6" s="147"/>
      <c r="L6" s="148" t="str">
        <f>IFERROR(VLOOKUP(D6,DB!A:I,9,0),"")</f>
        <v/>
      </c>
    </row>
    <row r="7" spans="1:15" ht="15" customHeight="1">
      <c r="A7" s="142"/>
      <c r="B7" s="143" t="str">
        <f>IFERROR(VLOOKUP(D7,DB!A:K,11,0),"")</f>
        <v/>
      </c>
      <c r="C7" s="143"/>
      <c r="D7" s="133"/>
      <c r="E7" s="144"/>
      <c r="F7" s="145"/>
      <c r="G7" s="146">
        <f ca="1">IFERROR(NOW()-F7,"-")</f>
        <v>45981.315744907406</v>
      </c>
      <c r="H7" s="145"/>
      <c r="I7" s="143" t="str">
        <f>IFERROR(VLOOKUP(D7,DB!A:F,6,0),"")</f>
        <v/>
      </c>
      <c r="J7" s="143" t="str">
        <f>IFERROR(VLOOKUP(D7,DB!A:G,7,0),"")</f>
        <v/>
      </c>
      <c r="K7" s="147"/>
      <c r="L7" s="148" t="str">
        <f>IFERROR(VLOOKUP(D7,DB!A:I,9,0),"")</f>
        <v/>
      </c>
    </row>
    <row r="8" spans="1:15" ht="15" customHeight="1">
      <c r="A8" s="142"/>
      <c r="B8" s="143" t="str">
        <f>IFERROR(VLOOKUP(D8,DB!A:K,11,0),"")</f>
        <v/>
      </c>
      <c r="C8" s="143"/>
      <c r="D8" s="133"/>
      <c r="E8" s="144"/>
      <c r="F8" s="145"/>
      <c r="G8" s="146">
        <f ca="1">IFERROR(NOW()-F8,"-")</f>
        <v>45981.315744907406</v>
      </c>
      <c r="H8" s="145"/>
      <c r="I8" s="143" t="str">
        <f>IFERROR(VLOOKUP(D8,DB!A:F,6,0),"")</f>
        <v/>
      </c>
      <c r="J8" s="143" t="str">
        <f>IFERROR(VLOOKUP(D8,DB!A:G,7,0),"")</f>
        <v/>
      </c>
      <c r="K8" s="147"/>
      <c r="L8" s="148" t="str">
        <f>IFERROR(VLOOKUP(D8,DB!A:I,9,0),"")</f>
        <v/>
      </c>
    </row>
    <row r="9" spans="1:15" ht="15" customHeight="1">
      <c r="A9" s="142"/>
      <c r="B9" s="143" t="str">
        <f>IFERROR(VLOOKUP(D9,DB!A:K,11,0),"")</f>
        <v/>
      </c>
      <c r="C9" s="143"/>
      <c r="D9" s="133"/>
      <c r="E9" s="144"/>
      <c r="F9" s="145"/>
      <c r="G9" s="146">
        <f ca="1">IFERROR(NOW()-F9,"-")</f>
        <v>45981.315744907406</v>
      </c>
      <c r="H9" s="145"/>
      <c r="I9" s="143" t="str">
        <f>IFERROR(VLOOKUP(D9,DB!A:F,6,0),"")</f>
        <v/>
      </c>
      <c r="J9" s="143" t="str">
        <f>IFERROR(VLOOKUP(D9,DB!A:G,7,0),"")</f>
        <v/>
      </c>
      <c r="K9" s="147"/>
      <c r="L9" s="148" t="str">
        <f>IFERROR(VLOOKUP(D9,DB!A:I,9,0),"")</f>
        <v/>
      </c>
    </row>
    <row r="10" spans="1:15" ht="15" customHeight="1">
      <c r="A10" s="142"/>
      <c r="B10" s="143" t="str">
        <f>IFERROR(VLOOKUP(D10,DB!A:K,11,0),"")</f>
        <v/>
      </c>
      <c r="C10" s="143"/>
      <c r="D10" s="133"/>
      <c r="E10" s="144"/>
      <c r="F10" s="145"/>
      <c r="G10" s="146">
        <f ca="1">IFERROR(NOW()-F10,"-")</f>
        <v>45981.315744907406</v>
      </c>
      <c r="H10" s="145"/>
      <c r="I10" s="143" t="str">
        <f>IFERROR(VLOOKUP(D10,DB!A:F,6,0),"")</f>
        <v/>
      </c>
      <c r="J10" s="143" t="str">
        <f>IFERROR(VLOOKUP(D10,DB!A:G,7,0),"")</f>
        <v/>
      </c>
      <c r="K10" s="147"/>
      <c r="L10" s="148" t="str">
        <f>IFERROR(VLOOKUP(D10,DB!A:I,9,0),"")</f>
        <v/>
      </c>
    </row>
    <row r="11" spans="1:15" ht="15" customHeight="1">
      <c r="A11" s="142"/>
      <c r="B11" s="143" t="str">
        <f>IFERROR(VLOOKUP(D11,DB!A:K,11,0),"")</f>
        <v/>
      </c>
      <c r="C11" s="143"/>
      <c r="D11" s="133"/>
      <c r="E11" s="144"/>
      <c r="F11" s="145"/>
      <c r="G11" s="146">
        <f ca="1">IFERROR(NOW()-F11,"-")</f>
        <v>45981.315744907406</v>
      </c>
      <c r="H11" s="145"/>
      <c r="I11" s="143" t="str">
        <f>IFERROR(VLOOKUP(D11,DB!A:F,6,0),"")</f>
        <v/>
      </c>
      <c r="J11" s="143" t="str">
        <f>IFERROR(VLOOKUP(D11,DB!A:G,7,0),"")</f>
        <v/>
      </c>
      <c r="K11" s="147"/>
      <c r="L11" s="148" t="str">
        <f>IFERROR(VLOOKUP(D11,DB!A:I,9,0),"")</f>
        <v/>
      </c>
    </row>
    <row r="12" spans="1:15" ht="15" customHeight="1">
      <c r="A12" s="142"/>
      <c r="B12" s="143" t="str">
        <f>IFERROR(VLOOKUP(D12,DB!A:K,11,0),"")</f>
        <v/>
      </c>
      <c r="C12" s="143"/>
      <c r="D12" s="133"/>
      <c r="E12" s="144"/>
      <c r="F12" s="145"/>
      <c r="G12" s="146">
        <f ca="1">IFERROR(NOW()-F12,"-")</f>
        <v>45981.315744907406</v>
      </c>
      <c r="H12" s="145"/>
      <c r="I12" s="143" t="str">
        <f>IFERROR(VLOOKUP(D12,DB!A:F,6,0),"")</f>
        <v/>
      </c>
      <c r="J12" s="143" t="str">
        <f>IFERROR(VLOOKUP(D12,DB!A:G,7,0),"")</f>
        <v/>
      </c>
      <c r="K12" s="147"/>
      <c r="L12" s="148" t="str">
        <f>IFERROR(VLOOKUP(D12,DB!A:I,9,0),"")</f>
        <v/>
      </c>
    </row>
    <row r="13" spans="1:15" ht="15" customHeight="1">
      <c r="A13" s="142"/>
      <c r="B13" s="143" t="str">
        <f>IFERROR(VLOOKUP(D13,DB!A:K,11,0),"")</f>
        <v/>
      </c>
      <c r="C13" s="143"/>
      <c r="D13" s="133"/>
      <c r="E13" s="144"/>
      <c r="F13" s="145"/>
      <c r="G13" s="146">
        <f ca="1">IFERROR(NOW()-F13,"-")</f>
        <v>45981.315744907406</v>
      </c>
      <c r="H13" s="145"/>
      <c r="I13" s="143" t="str">
        <f>IFERROR(VLOOKUP(D13,DB!A:F,6,0),"")</f>
        <v/>
      </c>
      <c r="J13" s="143" t="str">
        <f>IFERROR(VLOOKUP(D13,DB!A:G,7,0),"")</f>
        <v/>
      </c>
      <c r="K13" s="147"/>
      <c r="L13" s="148" t="str">
        <f>IFERROR(VLOOKUP(D13,DB!A:I,9,0),"")</f>
        <v/>
      </c>
    </row>
    <row r="14" spans="1:15" ht="15" customHeight="1">
      <c r="A14" s="142"/>
      <c r="B14" s="143" t="str">
        <f>IFERROR(VLOOKUP(D14,DB!A:K,11,0),"")</f>
        <v/>
      </c>
      <c r="C14" s="143"/>
      <c r="D14" s="133"/>
      <c r="E14" s="144"/>
      <c r="F14" s="145"/>
      <c r="G14" s="146">
        <f ca="1">IFERROR(NOW()-F14,"-")</f>
        <v>45981.315744907406</v>
      </c>
      <c r="H14" s="145"/>
      <c r="I14" s="143" t="str">
        <f>IFERROR(VLOOKUP(D14,DB!A:F,6,0),"")</f>
        <v/>
      </c>
      <c r="J14" s="143" t="str">
        <f>IFERROR(VLOOKUP(D14,DB!A:G,7,0),"")</f>
        <v/>
      </c>
      <c r="K14" s="147"/>
      <c r="L14" s="148" t="str">
        <f>IFERROR(VLOOKUP(D14,DB!A:I,9,0),"")</f>
        <v/>
      </c>
    </row>
    <row r="15" spans="1:15" ht="15" customHeight="1">
      <c r="A15" s="142"/>
      <c r="B15" s="143" t="str">
        <f>IFERROR(VLOOKUP(D15,DB!A:K,11,0),"")</f>
        <v/>
      </c>
      <c r="C15" s="143"/>
      <c r="D15" s="133"/>
      <c r="E15" s="144"/>
      <c r="F15" s="145"/>
      <c r="G15" s="146">
        <f ca="1">IFERROR(NOW()-F15,"-")</f>
        <v>45981.315744907406</v>
      </c>
      <c r="H15" s="145"/>
      <c r="I15" s="143" t="str">
        <f>IFERROR(VLOOKUP(D15,DB!A:F,6,0),"")</f>
        <v/>
      </c>
      <c r="J15" s="143" t="str">
        <f>IFERROR(VLOOKUP(D15,DB!A:G,7,0),"")</f>
        <v/>
      </c>
      <c r="K15" s="147"/>
      <c r="L15" s="148" t="str">
        <f>IFERROR(VLOOKUP(D15,DB!A:I,9,0),"")</f>
        <v/>
      </c>
    </row>
    <row r="16" spans="1:15" ht="15" customHeight="1">
      <c r="A16" s="142"/>
      <c r="B16" s="143" t="str">
        <f>IFERROR(VLOOKUP(D16,DB!A:K,11,0),"")</f>
        <v/>
      </c>
      <c r="C16" s="143"/>
      <c r="D16" s="133"/>
      <c r="E16" s="144"/>
      <c r="F16" s="145"/>
      <c r="G16" s="146">
        <f ca="1">IFERROR(NOW()-F16,"-")</f>
        <v>45981.315744907406</v>
      </c>
      <c r="H16" s="145"/>
      <c r="I16" s="143" t="str">
        <f>IFERROR(VLOOKUP(D16,DB!A:F,6,0),"")</f>
        <v/>
      </c>
      <c r="J16" s="143" t="str">
        <f>IFERROR(VLOOKUP(D16,DB!A:G,7,0),"")</f>
        <v/>
      </c>
      <c r="K16" s="147"/>
      <c r="L16" s="148" t="str">
        <f>IFERROR(VLOOKUP(D16,DB!A:I,9,0),"")</f>
        <v/>
      </c>
    </row>
    <row r="17" spans="1:12" ht="15" customHeight="1">
      <c r="A17" s="142"/>
      <c r="B17" s="143" t="str">
        <f>IFERROR(VLOOKUP(D17,DB!A:K,11,0),"")</f>
        <v/>
      </c>
      <c r="C17" s="143"/>
      <c r="D17" s="133"/>
      <c r="E17" s="144"/>
      <c r="F17" s="145"/>
      <c r="G17" s="146">
        <f ca="1">IFERROR(NOW()-F17,"-")</f>
        <v>45981.315744907406</v>
      </c>
      <c r="H17" s="145"/>
      <c r="I17" s="143" t="str">
        <f>IFERROR(VLOOKUP(D17,DB!A:F,6,0),"")</f>
        <v/>
      </c>
      <c r="J17" s="143" t="str">
        <f>IFERROR(VLOOKUP(D17,DB!A:G,7,0),"")</f>
        <v/>
      </c>
      <c r="K17" s="147"/>
      <c r="L17" s="148" t="str">
        <f>IFERROR(VLOOKUP(D17,DB!A:I,9,0),"")</f>
        <v/>
      </c>
    </row>
    <row r="18" spans="1:12" ht="15" customHeight="1">
      <c r="A18" s="142"/>
      <c r="B18" s="143" t="str">
        <f>IFERROR(VLOOKUP(D18,DB!A:K,11,0),"")</f>
        <v/>
      </c>
      <c r="C18" s="143"/>
      <c r="D18" s="133"/>
      <c r="E18" s="144"/>
      <c r="F18" s="145"/>
      <c r="G18" s="146">
        <f ca="1">IFERROR(NOW()-F18,"-")</f>
        <v>45981.315744907406</v>
      </c>
      <c r="H18" s="145"/>
      <c r="I18" s="143" t="str">
        <f>IFERROR(VLOOKUP(D18,DB!A:F,6,0),"")</f>
        <v/>
      </c>
      <c r="J18" s="143" t="str">
        <f>IFERROR(VLOOKUP(D18,DB!A:G,7,0),"")</f>
        <v/>
      </c>
      <c r="K18" s="147"/>
      <c r="L18" s="148" t="str">
        <f>IFERROR(VLOOKUP(D18,DB!A:I,9,0),"")</f>
        <v/>
      </c>
    </row>
    <row r="19" spans="1:12" ht="15" customHeight="1">
      <c r="A19" s="142"/>
      <c r="B19" s="143" t="str">
        <f>IFERROR(VLOOKUP(D19,DB!A:K,11,0),"")</f>
        <v/>
      </c>
      <c r="C19" s="143"/>
      <c r="D19" s="133"/>
      <c r="E19" s="144"/>
      <c r="F19" s="145"/>
      <c r="G19" s="146">
        <f ca="1">IFERROR(NOW()-F19,"-")</f>
        <v>45981.315744907406</v>
      </c>
      <c r="H19" s="145"/>
      <c r="I19" s="143" t="str">
        <f>IFERROR(VLOOKUP(D19,DB!A:F,6,0),"")</f>
        <v/>
      </c>
      <c r="J19" s="143" t="str">
        <f>IFERROR(VLOOKUP(D19,DB!A:G,7,0),"")</f>
        <v/>
      </c>
      <c r="K19" s="147"/>
      <c r="L19" s="148" t="str">
        <f>IFERROR(VLOOKUP(D19,DB!A:I,9,0),"")</f>
        <v/>
      </c>
    </row>
    <row r="20" spans="1:12" ht="15" customHeight="1">
      <c r="A20" s="142"/>
      <c r="B20" s="143" t="str">
        <f>IFERROR(VLOOKUP(D20,DB!A:K,11,0),"")</f>
        <v/>
      </c>
      <c r="C20" s="143"/>
      <c r="D20" s="133"/>
      <c r="E20" s="144"/>
      <c r="F20" s="145"/>
      <c r="G20" s="146">
        <f ca="1">IFERROR(NOW()-F20,"-")</f>
        <v>45981.315744907406</v>
      </c>
      <c r="H20" s="145"/>
      <c r="I20" s="143" t="str">
        <f>IFERROR(VLOOKUP(D20,DB!A:F,6,0),"")</f>
        <v/>
      </c>
      <c r="J20" s="143" t="str">
        <f>IFERROR(VLOOKUP(D20,DB!A:G,7,0),"")</f>
        <v/>
      </c>
      <c r="K20" s="147"/>
      <c r="L20" s="148" t="str">
        <f>IFERROR(VLOOKUP(D20,DB!A:I,9,0),"")</f>
        <v/>
      </c>
    </row>
    <row r="21" spans="1:12" ht="15" customHeight="1">
      <c r="A21" s="142"/>
      <c r="B21" s="143" t="str">
        <f>IFERROR(VLOOKUP(D21,DB!A:K,11,0),"")</f>
        <v/>
      </c>
      <c r="C21" s="143"/>
      <c r="D21" s="133"/>
      <c r="E21" s="144"/>
      <c r="F21" s="145"/>
      <c r="G21" s="146">
        <f ca="1">IFERROR(NOW()-F21,"-")</f>
        <v>45981.315744907406</v>
      </c>
      <c r="H21" s="145"/>
      <c r="I21" s="143" t="str">
        <f>IFERROR(VLOOKUP(D21,DB!A:F,6,0),"")</f>
        <v/>
      </c>
      <c r="J21" s="143" t="str">
        <f>IFERROR(VLOOKUP(D21,DB!A:G,7,0),"")</f>
        <v/>
      </c>
      <c r="K21" s="147"/>
      <c r="L21" s="148" t="str">
        <f>IFERROR(VLOOKUP(D21,DB!A:I,9,0),"")</f>
        <v/>
      </c>
    </row>
    <row r="22" spans="1:12" ht="15" customHeight="1">
      <c r="A22" s="142"/>
      <c r="B22" s="143" t="str">
        <f>IFERROR(VLOOKUP(D22,DB!A:K,11,0),"")</f>
        <v/>
      </c>
      <c r="C22" s="143"/>
      <c r="D22" s="133"/>
      <c r="E22" s="144"/>
      <c r="F22" s="145"/>
      <c r="G22" s="146">
        <f ca="1">IFERROR(NOW()-F22,"-")</f>
        <v>45981.315744907406</v>
      </c>
      <c r="H22" s="145"/>
      <c r="I22" s="143" t="str">
        <f>IFERROR(VLOOKUP(D22,DB!A:F,6,0),"")</f>
        <v/>
      </c>
      <c r="J22" s="143" t="str">
        <f>IFERROR(VLOOKUP(D22,DB!A:G,7,0),"")</f>
        <v/>
      </c>
      <c r="K22" s="147"/>
      <c r="L22" s="148" t="str">
        <f>IFERROR(VLOOKUP(D22,DB!A:I,9,0),"")</f>
        <v/>
      </c>
    </row>
    <row r="23" spans="1:12" ht="15" customHeight="1">
      <c r="A23" s="142"/>
      <c r="B23" s="143" t="str">
        <f>IFERROR(VLOOKUP(D23,DB!A:K,11,0),"")</f>
        <v/>
      </c>
      <c r="C23" s="143"/>
      <c r="D23" s="133"/>
      <c r="E23" s="144"/>
      <c r="F23" s="145"/>
      <c r="G23" s="146">
        <f ca="1">IFERROR(NOW()-F23,"-")</f>
        <v>45981.315744907406</v>
      </c>
      <c r="H23" s="145"/>
      <c r="I23" s="143" t="str">
        <f>IFERROR(VLOOKUP(D23,DB!A:F,6,0),"")</f>
        <v/>
      </c>
      <c r="J23" s="143" t="str">
        <f>IFERROR(VLOOKUP(D23,DB!A:G,7,0),"")</f>
        <v/>
      </c>
      <c r="K23" s="147"/>
      <c r="L23" s="148" t="str">
        <f>IFERROR(VLOOKUP(D23,DB!A:I,9,0),"")</f>
        <v/>
      </c>
    </row>
    <row r="24" spans="1:12" ht="15" customHeight="1">
      <c r="A24" s="142"/>
      <c r="B24" s="143" t="str">
        <f>IFERROR(VLOOKUP(D24,DB!A:K,11,0),"")</f>
        <v/>
      </c>
      <c r="C24" s="143"/>
      <c r="D24" s="133"/>
      <c r="E24" s="144"/>
      <c r="F24" s="145"/>
      <c r="G24" s="146">
        <f ca="1">IFERROR(NOW()-F24,"-")</f>
        <v>45981.315744907406</v>
      </c>
      <c r="H24" s="145"/>
      <c r="I24" s="143" t="str">
        <f>IFERROR(VLOOKUP(D24,DB!A:F,6,0),"")</f>
        <v/>
      </c>
      <c r="J24" s="143" t="str">
        <f>IFERROR(VLOOKUP(D24,DB!A:G,7,0),"")</f>
        <v/>
      </c>
      <c r="K24" s="147"/>
      <c r="L24" s="148" t="str">
        <f>IFERROR(VLOOKUP(D24,DB!A:I,9,0),"")</f>
        <v/>
      </c>
    </row>
    <row r="25" spans="1:12" ht="15" customHeight="1">
      <c r="A25" s="142"/>
      <c r="B25" s="143" t="str">
        <f>IFERROR(VLOOKUP(D25,DB!A:K,11,0),"")</f>
        <v/>
      </c>
      <c r="C25" s="143"/>
      <c r="D25" s="133"/>
      <c r="E25" s="144"/>
      <c r="F25" s="145"/>
      <c r="G25" s="146">
        <f ca="1">IFERROR(NOW()-F25,"-")</f>
        <v>45981.315744907406</v>
      </c>
      <c r="H25" s="145"/>
      <c r="I25" s="143" t="str">
        <f>IFERROR(VLOOKUP(D25,DB!A:F,6,0),"")</f>
        <v/>
      </c>
      <c r="J25" s="143" t="str">
        <f>IFERROR(VLOOKUP(D25,DB!A:G,7,0),"")</f>
        <v/>
      </c>
      <c r="K25" s="147"/>
      <c r="L25" s="148" t="str">
        <f>IFERROR(VLOOKUP(D25,DB!A:I,9,0),"")</f>
        <v/>
      </c>
    </row>
    <row r="26" spans="1:12" ht="15" customHeight="1">
      <c r="A26" s="142"/>
      <c r="B26" s="143" t="str">
        <f>IFERROR(VLOOKUP(D26,DB!A:K,11,0),"")</f>
        <v/>
      </c>
      <c r="C26" s="143"/>
      <c r="D26" s="133"/>
      <c r="E26" s="144"/>
      <c r="F26" s="145"/>
      <c r="G26" s="146">
        <f ca="1">IFERROR(NOW()-F26,"-")</f>
        <v>45981.315744907406</v>
      </c>
      <c r="H26" s="145"/>
      <c r="I26" s="143" t="str">
        <f>IFERROR(VLOOKUP(D26,DB!A:F,6,0),"")</f>
        <v/>
      </c>
      <c r="J26" s="143" t="str">
        <f>IFERROR(VLOOKUP(D26,DB!A:G,7,0),"")</f>
        <v/>
      </c>
      <c r="K26" s="147"/>
      <c r="L26" s="148" t="str">
        <f>IFERROR(VLOOKUP(D26,DB!A:I,9,0),"")</f>
        <v/>
      </c>
    </row>
    <row r="27" spans="1:12" ht="15" customHeight="1">
      <c r="A27" s="142"/>
      <c r="B27" s="143" t="str">
        <f>IFERROR(VLOOKUP(D27,DB!A:K,11,0),"")</f>
        <v/>
      </c>
      <c r="C27" s="143"/>
      <c r="D27" s="133"/>
      <c r="E27" s="144"/>
      <c r="F27" s="145"/>
      <c r="G27" s="146">
        <f ca="1">IFERROR(NOW()-F27,"-")</f>
        <v>45981.315744907406</v>
      </c>
      <c r="H27" s="145"/>
      <c r="I27" s="143" t="str">
        <f>IFERROR(VLOOKUP(D27,DB!A:F,6,0),"")</f>
        <v/>
      </c>
      <c r="J27" s="143" t="str">
        <f>IFERROR(VLOOKUP(D27,DB!A:G,7,0),"")</f>
        <v/>
      </c>
      <c r="K27" s="147"/>
      <c r="L27" s="148" t="str">
        <f>IFERROR(VLOOKUP(D27,DB!A:I,9,0),"")</f>
        <v/>
      </c>
    </row>
    <row r="28" spans="1:12" ht="15" customHeight="1">
      <c r="A28" s="142"/>
      <c r="B28" s="143" t="str">
        <f>IFERROR(VLOOKUP(D28,DB!A:K,11,0),"")</f>
        <v/>
      </c>
      <c r="C28" s="143"/>
      <c r="D28" s="133"/>
      <c r="E28" s="144"/>
      <c r="F28" s="145"/>
      <c r="G28" s="146">
        <f ca="1">IFERROR(NOW()-F28,"-")</f>
        <v>45981.315744907406</v>
      </c>
      <c r="H28" s="145"/>
      <c r="I28" s="143" t="str">
        <f>IFERROR(VLOOKUP(D28,DB!A:F,6,0),"")</f>
        <v/>
      </c>
      <c r="J28" s="143" t="str">
        <f>IFERROR(VLOOKUP(D28,DB!A:G,7,0),"")</f>
        <v/>
      </c>
      <c r="K28" s="147"/>
      <c r="L28" s="148" t="str">
        <f>IFERROR(VLOOKUP(D28,DB!A:I,9,0),"")</f>
        <v/>
      </c>
    </row>
    <row r="29" spans="1:12" ht="15" customHeight="1">
      <c r="A29" s="142"/>
      <c r="B29" s="143" t="str">
        <f>IFERROR(VLOOKUP(D29,DB!A:K,11,0),"")</f>
        <v/>
      </c>
      <c r="C29" s="143"/>
      <c r="D29" s="133"/>
      <c r="E29" s="144"/>
      <c r="F29" s="145"/>
      <c r="G29" s="146">
        <f ca="1">IFERROR(NOW()-F29,"-")</f>
        <v>45981.315744907406</v>
      </c>
      <c r="H29" s="145"/>
      <c r="I29" s="143" t="str">
        <f>IFERROR(VLOOKUP(D29,DB!A:F,6,0),"")</f>
        <v/>
      </c>
      <c r="J29" s="143" t="str">
        <f>IFERROR(VLOOKUP(D29,DB!A:G,7,0),"")</f>
        <v/>
      </c>
      <c r="K29" s="147"/>
      <c r="L29" s="148" t="str">
        <f>IFERROR(VLOOKUP(D29,DB!A:I,9,0),"")</f>
        <v/>
      </c>
    </row>
    <row r="30" spans="1:12" ht="15" customHeight="1">
      <c r="A30" s="142"/>
      <c r="B30" s="143" t="str">
        <f>IFERROR(VLOOKUP(D30,DB!A:K,11,0),"")</f>
        <v/>
      </c>
      <c r="C30" s="143"/>
      <c r="D30" s="133"/>
      <c r="E30" s="144"/>
      <c r="F30" s="145"/>
      <c r="G30" s="146">
        <f ca="1">IFERROR(NOW()-F30,"-")</f>
        <v>45981.315744907406</v>
      </c>
      <c r="H30" s="145"/>
      <c r="I30" s="143" t="str">
        <f>IFERROR(VLOOKUP(D30,DB!A:F,6,0),"")</f>
        <v/>
      </c>
      <c r="J30" s="143" t="str">
        <f>IFERROR(VLOOKUP(D30,DB!A:G,7,0),"")</f>
        <v/>
      </c>
      <c r="K30" s="147"/>
      <c r="L30" s="148" t="str">
        <f>IFERROR(VLOOKUP(D30,DB!A:I,9,0),"")</f>
        <v/>
      </c>
    </row>
    <row r="31" spans="1:12" ht="15" customHeight="1">
      <c r="A31" s="142"/>
      <c r="B31" s="143" t="str">
        <f>IFERROR(VLOOKUP(D31,DB!A:K,11,0),"")</f>
        <v/>
      </c>
      <c r="C31" s="143"/>
      <c r="D31" s="133"/>
      <c r="E31" s="144"/>
      <c r="F31" s="145"/>
      <c r="G31" s="146">
        <f ca="1">IFERROR(NOW()-F31,"-")</f>
        <v>45981.315744907406</v>
      </c>
      <c r="H31" s="145"/>
      <c r="I31" s="143" t="str">
        <f>IFERROR(VLOOKUP(D31,DB!A:F,6,0),"")</f>
        <v/>
      </c>
      <c r="J31" s="143" t="str">
        <f>IFERROR(VLOOKUP(D31,DB!A:G,7,0),"")</f>
        <v/>
      </c>
      <c r="K31" s="147"/>
      <c r="L31" s="148" t="str">
        <f>IFERROR(VLOOKUP(D31,DB!A:I,9,0),"")</f>
        <v/>
      </c>
    </row>
    <row r="32" spans="1:12" ht="15" customHeight="1">
      <c r="A32" s="142"/>
      <c r="B32" s="143" t="str">
        <f>IFERROR(VLOOKUP(D32,DB!A:K,11,0),"")</f>
        <v/>
      </c>
      <c r="C32" s="143"/>
      <c r="D32" s="133"/>
      <c r="E32" s="144"/>
      <c r="F32" s="145"/>
      <c r="G32" s="146">
        <f ca="1">IFERROR(NOW()-F32,"-")</f>
        <v>45981.315744907406</v>
      </c>
      <c r="H32" s="145"/>
      <c r="I32" s="143" t="str">
        <f>IFERROR(VLOOKUP(D32,DB!A:F,6,0),"")</f>
        <v/>
      </c>
      <c r="J32" s="143" t="str">
        <f>IFERROR(VLOOKUP(D32,DB!A:G,7,0),"")</f>
        <v/>
      </c>
      <c r="K32" s="147"/>
      <c r="L32" s="148" t="str">
        <f>IFERROR(VLOOKUP(D32,DB!A:I,9,0),"")</f>
        <v/>
      </c>
    </row>
    <row r="33" spans="1:12" ht="15" customHeight="1">
      <c r="A33" s="142"/>
      <c r="B33" s="143" t="str">
        <f>IFERROR(VLOOKUP(D33,DB!A:K,11,0),"")</f>
        <v/>
      </c>
      <c r="C33" s="143"/>
      <c r="D33" s="133"/>
      <c r="E33" s="144"/>
      <c r="F33" s="145"/>
      <c r="G33" s="146">
        <f ca="1">IFERROR(NOW()-F33,"-")</f>
        <v>45981.315744907406</v>
      </c>
      <c r="H33" s="145"/>
      <c r="I33" s="143" t="str">
        <f>IFERROR(VLOOKUP(D33,DB!A:F,6,0),"")</f>
        <v/>
      </c>
      <c r="J33" s="143" t="str">
        <f>IFERROR(VLOOKUP(D33,DB!A:G,7,0),"")</f>
        <v/>
      </c>
      <c r="K33" s="147"/>
      <c r="L33" s="148" t="str">
        <f>IFERROR(VLOOKUP(D33,DB!A:I,9,0),"")</f>
        <v/>
      </c>
    </row>
    <row r="34" spans="1:12" ht="15" customHeight="1">
      <c r="A34" s="142"/>
      <c r="B34" s="143" t="str">
        <f>IFERROR(VLOOKUP(D34,DB!A:K,11,0),"")</f>
        <v/>
      </c>
      <c r="C34" s="143"/>
      <c r="D34" s="133"/>
      <c r="E34" s="144"/>
      <c r="F34" s="145"/>
      <c r="G34" s="146">
        <f ca="1">IFERROR(NOW()-F34,"-")</f>
        <v>45981.315744907406</v>
      </c>
      <c r="H34" s="145"/>
      <c r="I34" s="143" t="str">
        <f>IFERROR(VLOOKUP(D34,DB!A:F,6,0),"")</f>
        <v/>
      </c>
      <c r="J34" s="143" t="str">
        <f>IFERROR(VLOOKUP(D34,DB!A:G,7,0),"")</f>
        <v/>
      </c>
      <c r="K34" s="147"/>
      <c r="L34" s="148" t="str">
        <f>IFERROR(VLOOKUP(D34,DB!A:I,9,0),"")</f>
        <v/>
      </c>
    </row>
    <row r="35" spans="1:12" ht="15" customHeight="1">
      <c r="A35" s="142"/>
      <c r="B35" s="143" t="str">
        <f>IFERROR(VLOOKUP(D35,DB!A:K,11,0),"")</f>
        <v/>
      </c>
      <c r="C35" s="143"/>
      <c r="D35" s="133"/>
      <c r="E35" s="144"/>
      <c r="F35" s="145"/>
      <c r="G35" s="146">
        <f ca="1">IFERROR(NOW()-F35,"-")</f>
        <v>45981.315744907406</v>
      </c>
      <c r="H35" s="145"/>
      <c r="I35" s="143" t="str">
        <f>IFERROR(VLOOKUP(D35,DB!A:F,6,0),"")</f>
        <v/>
      </c>
      <c r="J35" s="143" t="str">
        <f>IFERROR(VLOOKUP(D35,DB!A:G,7,0),"")</f>
        <v/>
      </c>
      <c r="K35" s="147"/>
      <c r="L35" s="148" t="str">
        <f>IFERROR(VLOOKUP(D35,DB!A:I,9,0),"")</f>
        <v/>
      </c>
    </row>
    <row r="36" spans="1:12" ht="15" customHeight="1">
      <c r="A36" s="142"/>
      <c r="B36" s="143" t="str">
        <f>IFERROR(VLOOKUP(D36,DB!A:K,11,0),"")</f>
        <v/>
      </c>
      <c r="C36" s="143"/>
      <c r="D36" s="133"/>
      <c r="E36" s="144"/>
      <c r="F36" s="145"/>
      <c r="G36" s="146">
        <f ca="1">IFERROR(NOW()-F36,"-")</f>
        <v>45981.315744907406</v>
      </c>
      <c r="H36" s="145"/>
      <c r="I36" s="143" t="str">
        <f>IFERROR(VLOOKUP(D36,DB!A:F,6,0),"")</f>
        <v/>
      </c>
      <c r="J36" s="143" t="str">
        <f>IFERROR(VLOOKUP(D36,DB!A:G,7,0),"")</f>
        <v/>
      </c>
      <c r="K36" s="147"/>
      <c r="L36" s="148" t="str">
        <f>IFERROR(VLOOKUP(D36,DB!A:I,9,0),"")</f>
        <v/>
      </c>
    </row>
    <row r="37" spans="1:12" ht="15" customHeight="1">
      <c r="A37" s="142"/>
      <c r="B37" s="143" t="str">
        <f>IFERROR(VLOOKUP(D37,DB!A:K,11,0),"")</f>
        <v/>
      </c>
      <c r="C37" s="143"/>
      <c r="D37" s="133"/>
      <c r="E37" s="144"/>
      <c r="F37" s="145"/>
      <c r="G37" s="146">
        <f ca="1">IFERROR(NOW()-F37,"-")</f>
        <v>45981.315744907406</v>
      </c>
      <c r="H37" s="145"/>
      <c r="I37" s="143" t="str">
        <f>IFERROR(VLOOKUP(D37,DB!A:F,6,0),"")</f>
        <v/>
      </c>
      <c r="J37" s="143" t="str">
        <f>IFERROR(VLOOKUP(D37,DB!A:G,7,0),"")</f>
        <v/>
      </c>
      <c r="K37" s="147"/>
      <c r="L37" s="148" t="str">
        <f>IFERROR(VLOOKUP(D37,DB!A:I,9,0),"")</f>
        <v/>
      </c>
    </row>
    <row r="38" spans="1:12" ht="15" customHeight="1">
      <c r="A38" s="142"/>
      <c r="B38" s="143" t="str">
        <f>IFERROR(VLOOKUP(D38,DB!A:K,11,0),"")</f>
        <v/>
      </c>
      <c r="C38" s="143"/>
      <c r="D38" s="133"/>
      <c r="E38" s="144"/>
      <c r="F38" s="145"/>
      <c r="G38" s="146">
        <f ca="1">IFERROR(NOW()-F38,"-")</f>
        <v>45981.315744907406</v>
      </c>
      <c r="H38" s="145"/>
      <c r="I38" s="143" t="str">
        <f>IFERROR(VLOOKUP(D38,DB!A:F,6,0),"")</f>
        <v/>
      </c>
      <c r="J38" s="143" t="str">
        <f>IFERROR(VLOOKUP(D38,DB!A:G,7,0),"")</f>
        <v/>
      </c>
      <c r="K38" s="147"/>
      <c r="L38" s="148" t="str">
        <f>IFERROR(VLOOKUP(D38,DB!A:I,9,0),"")</f>
        <v/>
      </c>
    </row>
    <row r="39" spans="1:12" ht="15" customHeight="1">
      <c r="A39" s="142"/>
      <c r="B39" s="143" t="str">
        <f>IFERROR(VLOOKUP(D39,DB!A:K,11,0),"")</f>
        <v/>
      </c>
      <c r="C39" s="143"/>
      <c r="D39" s="133"/>
      <c r="E39" s="144"/>
      <c r="F39" s="145"/>
      <c r="G39" s="146">
        <f ca="1">IFERROR(NOW()-F39,"-")</f>
        <v>45981.315744907406</v>
      </c>
      <c r="H39" s="145"/>
      <c r="I39" s="143" t="str">
        <f>IFERROR(VLOOKUP(D39,DB!A:F,6,0),"")</f>
        <v/>
      </c>
      <c r="J39" s="143" t="str">
        <f>IFERROR(VLOOKUP(D39,DB!A:G,7,0),"")</f>
        <v/>
      </c>
      <c r="K39" s="147"/>
      <c r="L39" s="148" t="str">
        <f>IFERROR(VLOOKUP(D39,DB!A:I,9,0),"")</f>
        <v/>
      </c>
    </row>
    <row r="40" spans="1:12" ht="15" customHeight="1">
      <c r="A40" s="142"/>
      <c r="B40" s="143" t="str">
        <f>IFERROR(VLOOKUP(D40,DB!A:K,11,0),"")</f>
        <v/>
      </c>
      <c r="C40" s="143"/>
      <c r="D40" s="133"/>
      <c r="E40" s="144"/>
      <c r="F40" s="145"/>
      <c r="G40" s="146">
        <f ca="1">IFERROR(NOW()-F40,"-")</f>
        <v>45981.315744907406</v>
      </c>
      <c r="H40" s="145"/>
      <c r="I40" s="143" t="str">
        <f>IFERROR(VLOOKUP(D40,DB!A:F,6,0),"")</f>
        <v/>
      </c>
      <c r="J40" s="143" t="str">
        <f>IFERROR(VLOOKUP(D40,DB!A:G,7,0),"")</f>
        <v/>
      </c>
      <c r="K40" s="147"/>
      <c r="L40" s="148" t="str">
        <f>IFERROR(VLOOKUP(D40,DB!A:I,9,0),"")</f>
        <v/>
      </c>
    </row>
    <row r="41" spans="1:12" ht="15" customHeight="1">
      <c r="A41" s="142"/>
      <c r="B41" s="143" t="str">
        <f>IFERROR(VLOOKUP(D41,DB!A:K,11,0),"")</f>
        <v/>
      </c>
      <c r="C41" s="143"/>
      <c r="D41" s="133"/>
      <c r="E41" s="144"/>
      <c r="F41" s="145"/>
      <c r="G41" s="146">
        <f ca="1">IFERROR(NOW()-F41,"-")</f>
        <v>45981.315744907406</v>
      </c>
      <c r="H41" s="145"/>
      <c r="I41" s="143" t="str">
        <f>IFERROR(VLOOKUP(D41,DB!A:F,6,0),"")</f>
        <v/>
      </c>
      <c r="J41" s="143" t="str">
        <f>IFERROR(VLOOKUP(D41,DB!A:G,7,0),"")</f>
        <v/>
      </c>
      <c r="K41" s="147"/>
      <c r="L41" s="148" t="str">
        <f>IFERROR(VLOOKUP(D41,DB!A:I,9,0),"")</f>
        <v/>
      </c>
    </row>
    <row r="42" spans="1:12" ht="15" customHeight="1">
      <c r="A42" s="142"/>
      <c r="B42" s="143" t="str">
        <f>IFERROR(VLOOKUP(D42,DB!A:K,11,0),"")</f>
        <v/>
      </c>
      <c r="C42" s="143"/>
      <c r="D42" s="133"/>
      <c r="E42" s="144"/>
      <c r="F42" s="145"/>
      <c r="G42" s="146">
        <f ca="1">IFERROR(NOW()-F42,"-")</f>
        <v>45981.315744907406</v>
      </c>
      <c r="H42" s="145"/>
      <c r="I42" s="143" t="str">
        <f>IFERROR(VLOOKUP(D42,DB!A:F,6,0),"")</f>
        <v/>
      </c>
      <c r="J42" s="143" t="str">
        <f>IFERROR(VLOOKUP(D42,DB!A:G,7,0),"")</f>
        <v/>
      </c>
      <c r="K42" s="147"/>
      <c r="L42" s="148" t="str">
        <f>IFERROR(VLOOKUP(D42,DB!A:I,9,0),"")</f>
        <v/>
      </c>
    </row>
    <row r="43" spans="1:12" ht="15" customHeight="1">
      <c r="A43" s="142"/>
      <c r="B43" s="143" t="str">
        <f>IFERROR(VLOOKUP(D43,DB!A:K,11,0),"")</f>
        <v/>
      </c>
      <c r="C43" s="143"/>
      <c r="D43" s="133"/>
      <c r="E43" s="144"/>
      <c r="F43" s="145"/>
      <c r="G43" s="146">
        <f ca="1">IFERROR(NOW()-F43,"-")</f>
        <v>45981.315744907406</v>
      </c>
      <c r="H43" s="145"/>
      <c r="I43" s="143" t="str">
        <f>IFERROR(VLOOKUP(D43,DB!A:F,6,0),"")</f>
        <v/>
      </c>
      <c r="J43" s="143" t="str">
        <f>IFERROR(VLOOKUP(D43,DB!A:G,7,0),"")</f>
        <v/>
      </c>
      <c r="K43" s="147"/>
      <c r="L43" s="148" t="str">
        <f>IFERROR(VLOOKUP(D43,DB!A:I,9,0),"")</f>
        <v/>
      </c>
    </row>
    <row r="44" spans="1:12" ht="15" customHeight="1">
      <c r="A44" s="142"/>
      <c r="B44" s="143" t="str">
        <f>IFERROR(VLOOKUP(D44,DB!A:K,11,0),"")</f>
        <v/>
      </c>
      <c r="C44" s="143"/>
      <c r="D44" s="133"/>
      <c r="E44" s="144"/>
      <c r="F44" s="145"/>
      <c r="G44" s="146">
        <f ca="1">IFERROR(NOW()-F44,"-")</f>
        <v>45981.315744907406</v>
      </c>
      <c r="H44" s="145"/>
      <c r="I44" s="143" t="str">
        <f>IFERROR(VLOOKUP(D44,DB!A:F,6,0),"")</f>
        <v/>
      </c>
      <c r="J44" s="143" t="str">
        <f>IFERROR(VLOOKUP(D44,DB!A:G,7,0),"")</f>
        <v/>
      </c>
      <c r="K44" s="147"/>
      <c r="L44" s="148" t="str">
        <f>IFERROR(VLOOKUP(D44,DB!A:I,9,0),"")</f>
        <v/>
      </c>
    </row>
    <row r="45" spans="1:12" ht="15" customHeight="1">
      <c r="A45" s="142"/>
      <c r="B45" s="143" t="str">
        <f>IFERROR(VLOOKUP(D45,DB!A:K,11,0),"")</f>
        <v/>
      </c>
      <c r="C45" s="143"/>
      <c r="D45" s="133"/>
      <c r="E45" s="144"/>
      <c r="F45" s="145"/>
      <c r="G45" s="146">
        <f ca="1">IFERROR(NOW()-F45,"-")</f>
        <v>45981.315744907406</v>
      </c>
      <c r="H45" s="145"/>
      <c r="I45" s="143" t="str">
        <f>IFERROR(VLOOKUP(D45,DB!A:F,6,0),"")</f>
        <v/>
      </c>
      <c r="J45" s="143" t="str">
        <f>IFERROR(VLOOKUP(D45,DB!A:G,7,0),"")</f>
        <v/>
      </c>
      <c r="K45" s="147"/>
      <c r="L45" s="148" t="str">
        <f>IFERROR(VLOOKUP(D45,DB!A:I,9,0),"")</f>
        <v/>
      </c>
    </row>
    <row r="46" spans="1:12" ht="15" customHeight="1">
      <c r="A46" s="142"/>
      <c r="B46" s="143" t="str">
        <f>IFERROR(VLOOKUP(D46,DB!A:K,11,0),"")</f>
        <v/>
      </c>
      <c r="C46" s="143"/>
      <c r="D46" s="133"/>
      <c r="E46" s="144"/>
      <c r="F46" s="145"/>
      <c r="G46" s="146">
        <f ca="1">IFERROR(NOW()-F46,"-")</f>
        <v>45981.315744907406</v>
      </c>
      <c r="H46" s="145"/>
      <c r="I46" s="143" t="str">
        <f>IFERROR(VLOOKUP(D46,DB!A:F,6,0),"")</f>
        <v/>
      </c>
      <c r="J46" s="143" t="str">
        <f>IFERROR(VLOOKUP(D46,DB!A:G,7,0),"")</f>
        <v/>
      </c>
      <c r="K46" s="147"/>
      <c r="L46" s="148" t="str">
        <f>IFERROR(VLOOKUP(D46,DB!A:I,9,0),"")</f>
        <v/>
      </c>
    </row>
    <row r="47" spans="1:12" ht="15" customHeight="1">
      <c r="A47" s="142"/>
      <c r="B47" s="143" t="str">
        <f>IFERROR(VLOOKUP(D47,DB!A:K,11,0),"")</f>
        <v/>
      </c>
      <c r="C47" s="143"/>
      <c r="D47" s="133"/>
      <c r="E47" s="144"/>
      <c r="F47" s="145"/>
      <c r="G47" s="146">
        <f ca="1">IFERROR(NOW()-F47,"-")</f>
        <v>45981.315744907406</v>
      </c>
      <c r="H47" s="145"/>
      <c r="I47" s="143" t="str">
        <f>IFERROR(VLOOKUP(D47,DB!A:F,6,0),"")</f>
        <v/>
      </c>
      <c r="J47" s="143" t="str">
        <f>IFERROR(VLOOKUP(D47,DB!A:G,7,0),"")</f>
        <v/>
      </c>
      <c r="K47" s="147"/>
      <c r="L47" s="148" t="str">
        <f>IFERROR(VLOOKUP(D47,DB!A:I,9,0),"")</f>
        <v/>
      </c>
    </row>
    <row r="48" spans="1:12" ht="15" customHeight="1">
      <c r="A48" s="142"/>
      <c r="B48" s="143" t="str">
        <f>IFERROR(VLOOKUP(D48,DB!A:K,11,0),"")</f>
        <v/>
      </c>
      <c r="C48" s="143"/>
      <c r="D48" s="133"/>
      <c r="E48" s="144"/>
      <c r="F48" s="145"/>
      <c r="G48" s="146">
        <f ca="1">IFERROR(NOW()-F48,"-")</f>
        <v>45981.315744907406</v>
      </c>
      <c r="H48" s="145"/>
      <c r="I48" s="143" t="str">
        <f>IFERROR(VLOOKUP(D48,DB!A:F,6,0),"")</f>
        <v/>
      </c>
      <c r="J48" s="143" t="str">
        <f>IFERROR(VLOOKUP(D48,DB!A:G,7,0),"")</f>
        <v/>
      </c>
      <c r="K48" s="147"/>
      <c r="L48" s="148" t="str">
        <f>IFERROR(VLOOKUP(D48,DB!A:I,9,0),"")</f>
        <v/>
      </c>
    </row>
    <row r="49" spans="1:12" ht="15" customHeight="1">
      <c r="A49" s="142"/>
      <c r="B49" s="143" t="str">
        <f>IFERROR(VLOOKUP(D49,DB!A:K,11,0),"")</f>
        <v/>
      </c>
      <c r="C49" s="143"/>
      <c r="D49" s="133"/>
      <c r="E49" s="144"/>
      <c r="F49" s="145"/>
      <c r="G49" s="146">
        <f ca="1">IFERROR(NOW()-F49,"-")</f>
        <v>45981.315744907406</v>
      </c>
      <c r="H49" s="145"/>
      <c r="I49" s="143" t="str">
        <f>IFERROR(VLOOKUP(D49,DB!A:F,6,0),"")</f>
        <v/>
      </c>
      <c r="J49" s="143" t="str">
        <f>IFERROR(VLOOKUP(D49,DB!A:G,7,0),"")</f>
        <v/>
      </c>
      <c r="K49" s="147"/>
      <c r="L49" s="148" t="str">
        <f>IFERROR(VLOOKUP(D49,DB!A:I,9,0),"")</f>
        <v/>
      </c>
    </row>
    <row r="50" spans="1:12" ht="15" customHeight="1">
      <c r="A50" s="142"/>
      <c r="B50" s="143" t="str">
        <f>IFERROR(VLOOKUP(D50,DB!A:K,11,0),"")</f>
        <v/>
      </c>
      <c r="C50" s="143"/>
      <c r="D50" s="133"/>
      <c r="E50" s="144"/>
      <c r="F50" s="145"/>
      <c r="G50" s="146">
        <f ca="1">IFERROR(NOW()-F50,"-")</f>
        <v>45981.315744907406</v>
      </c>
      <c r="H50" s="145"/>
      <c r="I50" s="143" t="str">
        <f>IFERROR(VLOOKUP(D50,DB!A:F,6,0),"")</f>
        <v/>
      </c>
      <c r="J50" s="143" t="str">
        <f>IFERROR(VLOOKUP(D50,DB!A:G,7,0),"")</f>
        <v/>
      </c>
      <c r="K50" s="147"/>
      <c r="L50" s="148" t="str">
        <f>IFERROR(VLOOKUP(D50,DB!A:I,9,0),"")</f>
        <v/>
      </c>
    </row>
    <row r="51" spans="1:12" ht="15" customHeight="1">
      <c r="A51" s="142"/>
      <c r="B51" s="143" t="str">
        <f>IFERROR(VLOOKUP(D51,DB!A:K,11,0),"")</f>
        <v/>
      </c>
      <c r="C51" s="143"/>
      <c r="D51" s="133"/>
      <c r="E51" s="144"/>
      <c r="F51" s="145"/>
      <c r="G51" s="146">
        <f ca="1">IFERROR(NOW()-F51,"-")</f>
        <v>45981.315744907406</v>
      </c>
      <c r="H51" s="145"/>
      <c r="I51" s="143" t="str">
        <f>IFERROR(VLOOKUP(D51,DB!A:F,6,0),"")</f>
        <v/>
      </c>
      <c r="J51" s="143" t="str">
        <f>IFERROR(VLOOKUP(D51,DB!A:G,7,0),"")</f>
        <v/>
      </c>
      <c r="K51" s="147"/>
      <c r="L51" s="148" t="str">
        <f>IFERROR(VLOOKUP(D51,DB!A:I,9,0),"")</f>
        <v/>
      </c>
    </row>
    <row r="52" spans="1:12" ht="15" customHeight="1">
      <c r="A52" s="142"/>
      <c r="B52" s="143" t="str">
        <f>IFERROR(VLOOKUP(D52,DB!A:K,11,0),"")</f>
        <v/>
      </c>
      <c r="C52" s="143"/>
      <c r="D52" s="133"/>
      <c r="E52" s="144"/>
      <c r="F52" s="145"/>
      <c r="G52" s="146">
        <f ca="1">IFERROR(NOW()-F52,"-")</f>
        <v>45981.315744907406</v>
      </c>
      <c r="H52" s="145"/>
      <c r="I52" s="143" t="str">
        <f>IFERROR(VLOOKUP(D52,DB!A:F,6,0),"")</f>
        <v/>
      </c>
      <c r="J52" s="143" t="str">
        <f>IFERROR(VLOOKUP(D52,DB!A:G,7,0),"")</f>
        <v/>
      </c>
      <c r="K52" s="147"/>
      <c r="L52" s="148" t="str">
        <f>IFERROR(VLOOKUP(D52,DB!A:I,9,0),"")</f>
        <v/>
      </c>
    </row>
    <row r="53" spans="1:12" ht="15" customHeight="1">
      <c r="A53" s="142"/>
      <c r="B53" s="143" t="str">
        <f>IFERROR(VLOOKUP(D53,DB!A:K,11,0),"")</f>
        <v/>
      </c>
      <c r="C53" s="143"/>
      <c r="D53" s="133"/>
      <c r="E53" s="144"/>
      <c r="F53" s="145"/>
      <c r="G53" s="146">
        <f ca="1">IFERROR(NOW()-F53,"-")</f>
        <v>45981.315744907406</v>
      </c>
      <c r="H53" s="145"/>
      <c r="I53" s="143" t="str">
        <f>IFERROR(VLOOKUP(D53,DB!A:F,6,0),"")</f>
        <v/>
      </c>
      <c r="J53" s="143" t="str">
        <f>IFERROR(VLOOKUP(D53,DB!A:G,7,0),"")</f>
        <v/>
      </c>
      <c r="K53" s="147"/>
      <c r="L53" s="148" t="str">
        <f>IFERROR(VLOOKUP(D53,DB!A:I,9,0),"")</f>
        <v/>
      </c>
    </row>
    <row r="54" spans="1:12" ht="15" customHeight="1">
      <c r="A54" s="142"/>
      <c r="B54" s="143" t="str">
        <f>IFERROR(VLOOKUP(D54,DB!A:K,11,0),"")</f>
        <v/>
      </c>
      <c r="C54" s="143"/>
      <c r="D54" s="133"/>
      <c r="E54" s="144"/>
      <c r="F54" s="145"/>
      <c r="G54" s="146">
        <f ca="1">IFERROR(NOW()-F54,"-")</f>
        <v>45981.315744907406</v>
      </c>
      <c r="H54" s="145"/>
      <c r="I54" s="143" t="str">
        <f>IFERROR(VLOOKUP(D54,DB!A:F,6,0),"")</f>
        <v/>
      </c>
      <c r="J54" s="143" t="str">
        <f>IFERROR(VLOOKUP(D54,DB!A:G,7,0),"")</f>
        <v/>
      </c>
      <c r="K54" s="147"/>
      <c r="L54" s="148" t="str">
        <f>IFERROR(VLOOKUP(D54,DB!A:I,9,0),"")</f>
        <v/>
      </c>
    </row>
    <row r="55" spans="1:12" ht="15" customHeight="1">
      <c r="A55" s="142"/>
      <c r="B55" s="143" t="str">
        <f>IFERROR(VLOOKUP(D55,DB!A:K,11,0),"")</f>
        <v/>
      </c>
      <c r="C55" s="143"/>
      <c r="D55" s="133"/>
      <c r="E55" s="144"/>
      <c r="F55" s="145"/>
      <c r="G55" s="146">
        <f ca="1">IFERROR(NOW()-F55,"-")</f>
        <v>45981.315744907406</v>
      </c>
      <c r="H55" s="145"/>
      <c r="I55" s="143" t="str">
        <f>IFERROR(VLOOKUP(D55,DB!A:F,6,0),"")</f>
        <v/>
      </c>
      <c r="J55" s="143" t="str">
        <f>IFERROR(VLOOKUP(D55,DB!A:G,7,0),"")</f>
        <v/>
      </c>
      <c r="K55" s="147"/>
      <c r="L55" s="148" t="str">
        <f>IFERROR(VLOOKUP(D55,DB!A:I,9,0),"")</f>
        <v/>
      </c>
    </row>
    <row r="56" spans="1:12" ht="15" customHeight="1">
      <c r="A56" s="142"/>
      <c r="B56" s="143" t="str">
        <f>IFERROR(VLOOKUP(D56,DB!A:K,11,0),"")</f>
        <v/>
      </c>
      <c r="C56" s="143"/>
      <c r="D56" s="133"/>
      <c r="E56" s="144"/>
      <c r="F56" s="145"/>
      <c r="G56" s="146">
        <f ca="1">IFERROR(NOW()-F56,"-")</f>
        <v>45981.315744907406</v>
      </c>
      <c r="H56" s="145"/>
      <c r="I56" s="143" t="str">
        <f>IFERROR(VLOOKUP(D56,DB!A:F,6,0),"")</f>
        <v/>
      </c>
      <c r="J56" s="143" t="str">
        <f>IFERROR(VLOOKUP(D56,DB!A:G,7,0),"")</f>
        <v/>
      </c>
      <c r="K56" s="147"/>
      <c r="L56" s="148" t="str">
        <f>IFERROR(VLOOKUP(D56,DB!A:I,9,0),"")</f>
        <v/>
      </c>
    </row>
    <row r="57" spans="1:12" ht="15" customHeight="1">
      <c r="A57" s="142"/>
      <c r="B57" s="143" t="str">
        <f>IFERROR(VLOOKUP(D57,DB!A:K,11,0),"")</f>
        <v/>
      </c>
      <c r="C57" s="143"/>
      <c r="D57" s="133"/>
      <c r="E57" s="144"/>
      <c r="F57" s="145"/>
      <c r="G57" s="146">
        <f ca="1">IFERROR(NOW()-F57,"-")</f>
        <v>45981.315744907406</v>
      </c>
      <c r="H57" s="145"/>
      <c r="I57" s="143" t="str">
        <f>IFERROR(VLOOKUP(D57,DB!A:F,6,0),"")</f>
        <v/>
      </c>
      <c r="J57" s="143" t="str">
        <f>IFERROR(VLOOKUP(D57,DB!A:G,7,0),"")</f>
        <v/>
      </c>
      <c r="K57" s="147"/>
      <c r="L57" s="148" t="str">
        <f>IFERROR(VLOOKUP(D57,DB!A:I,9,0),"")</f>
        <v/>
      </c>
    </row>
    <row r="58" spans="1:12" ht="15" customHeight="1">
      <c r="A58" s="142"/>
      <c r="B58" s="143" t="str">
        <f>IFERROR(VLOOKUP(D58,DB!A:K,11,0),"")</f>
        <v/>
      </c>
      <c r="C58" s="143"/>
      <c r="D58" s="133"/>
      <c r="E58" s="144"/>
      <c r="F58" s="145"/>
      <c r="G58" s="146">
        <f ca="1">IFERROR(NOW()-F58,"-")</f>
        <v>45981.315744907406</v>
      </c>
      <c r="H58" s="145"/>
      <c r="I58" s="143" t="str">
        <f>IFERROR(VLOOKUP(D58,DB!A:F,6,0),"")</f>
        <v/>
      </c>
      <c r="J58" s="143" t="str">
        <f>IFERROR(VLOOKUP(D58,DB!A:G,7,0),"")</f>
        <v/>
      </c>
      <c r="K58" s="147"/>
      <c r="L58" s="148" t="str">
        <f>IFERROR(VLOOKUP(D58,DB!A:I,9,0),"")</f>
        <v/>
      </c>
    </row>
    <row r="59" spans="1:12" ht="15" customHeight="1">
      <c r="A59" s="142"/>
      <c r="B59" s="143" t="str">
        <f>IFERROR(VLOOKUP(D59,DB!A:K,11,0),"")</f>
        <v/>
      </c>
      <c r="C59" s="143"/>
      <c r="D59" s="133"/>
      <c r="E59" s="144"/>
      <c r="F59" s="145"/>
      <c r="G59" s="146">
        <f ca="1">IFERROR(NOW()-F59,"-")</f>
        <v>45981.315744907406</v>
      </c>
      <c r="H59" s="145"/>
      <c r="I59" s="143" t="str">
        <f>IFERROR(VLOOKUP(D59,DB!A:F,6,0),"")</f>
        <v/>
      </c>
      <c r="J59" s="143" t="str">
        <f>IFERROR(VLOOKUP(D59,DB!A:G,7,0),"")</f>
        <v/>
      </c>
      <c r="K59" s="147"/>
      <c r="L59" s="148" t="str">
        <f>IFERROR(VLOOKUP(D59,DB!A:I,9,0),"")</f>
        <v/>
      </c>
    </row>
    <row r="60" spans="1:12" ht="15" customHeight="1">
      <c r="A60" s="142"/>
      <c r="B60" s="143" t="str">
        <f>IFERROR(VLOOKUP(D60,DB!A:K,11,0),"")</f>
        <v/>
      </c>
      <c r="C60" s="143"/>
      <c r="D60" s="133"/>
      <c r="E60" s="144"/>
      <c r="F60" s="145"/>
      <c r="G60" s="146">
        <f ca="1">IFERROR(NOW()-F60,"-")</f>
        <v>45981.315744907406</v>
      </c>
      <c r="H60" s="145"/>
      <c r="I60" s="143" t="str">
        <f>IFERROR(VLOOKUP(D60,DB!A:F,6,0),"")</f>
        <v/>
      </c>
      <c r="J60" s="143" t="str">
        <f>IFERROR(VLOOKUP(D60,DB!A:G,7,0),"")</f>
        <v/>
      </c>
      <c r="K60" s="147"/>
      <c r="L60" s="148" t="str">
        <f>IFERROR(VLOOKUP(D60,DB!A:I,9,0),"")</f>
        <v/>
      </c>
    </row>
    <row r="61" spans="1:12" ht="15" customHeight="1">
      <c r="A61" s="142"/>
      <c r="B61" s="143" t="str">
        <f>IFERROR(VLOOKUP(D61,DB!A:K,11,0),"")</f>
        <v/>
      </c>
      <c r="C61" s="143"/>
      <c r="D61" s="133"/>
      <c r="E61" s="144"/>
      <c r="F61" s="145"/>
      <c r="G61" s="146">
        <f ca="1">IFERROR(NOW()-F61,"-")</f>
        <v>45981.315744907406</v>
      </c>
      <c r="H61" s="145"/>
      <c r="I61" s="143" t="str">
        <f>IFERROR(VLOOKUP(D61,DB!A:F,6,0),"")</f>
        <v/>
      </c>
      <c r="J61" s="143" t="str">
        <f>IFERROR(VLOOKUP(D61,DB!A:G,7,0),"")</f>
        <v/>
      </c>
      <c r="K61" s="147"/>
      <c r="L61" s="148" t="str">
        <f>IFERROR(VLOOKUP(D61,DB!A:I,9,0),"")</f>
        <v/>
      </c>
    </row>
    <row r="62" spans="1:12" ht="15" customHeight="1">
      <c r="A62" s="149"/>
      <c r="B62" s="136" t="str">
        <f>IFERROR(VLOOKUP(D62,DB!A:K,11,0),"")</f>
        <v/>
      </c>
      <c r="C62" s="136"/>
      <c r="D62" s="150"/>
      <c r="E62" s="137"/>
      <c r="F62" s="138"/>
      <c r="G62" s="139">
        <f ca="1">IFERROR(NOW()-F62,"-")</f>
        <v>45981.315744907406</v>
      </c>
      <c r="H62" s="138"/>
      <c r="I62" s="136" t="str">
        <f>IFERROR(VLOOKUP(D62,DB!A:F,6,0),"")</f>
        <v/>
      </c>
      <c r="J62" s="136" t="str">
        <f>IFERROR(VLOOKUP(D62,DB!A:G,7,0),"")</f>
        <v/>
      </c>
      <c r="K62" s="140"/>
      <c r="L62" s="141" t="str">
        <f>IFERROR(VLOOKUP(D62,DB!A:I,9,0),"")</f>
        <v/>
      </c>
    </row>
  </sheetData>
  <customSheetViews>
    <customSheetView guid="{F6042A99-DD27-4453-835D-0834D95730CC}" filter="1" showAutoFilter="1">
      <pageMargins left="0" right="0" top="0" bottom="0" header="0" footer="0"/>
      <autoFilter ref="B1:M1" xr:uid="{525066DE-F341-4C71-8A58-82F2E09E43BB}"/>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1"/>
  <sheetViews>
    <sheetView workbookViewId="0">
      <pane ySplit="1" topLeftCell="J9" activePane="bottomLeft" state="frozen"/>
      <selection pane="bottomLeft"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7"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156.31590694444458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0.28843009259435348</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7</v>
      </c>
      <c r="D5" s="18" t="s">
        <v>22351</v>
      </c>
      <c r="E5" s="84" t="s">
        <v>39024</v>
      </c>
      <c r="F5" s="103">
        <v>45981.195451388892</v>
      </c>
      <c r="G5" s="104">
        <f ca="1">IFERROR(NOW()-F5,"-")</f>
        <v>0.12029351851379033</v>
      </c>
      <c r="H5" s="103">
        <v>45981.180173611108</v>
      </c>
      <c r="I5" s="18" t="str">
        <f>IFERROR(VLOOKUP(D5,DB!A:F,6,0),"")</f>
        <v>SCECO</v>
      </c>
      <c r="J5" s="18" t="str">
        <f>IFERROR(VLOOKUP(D5,DB!A:G,7,0),"")</f>
        <v>Weak</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c r="D6" s="18" t="s">
        <v>25987</v>
      </c>
      <c r="E6" s="84" t="s">
        <v>39021</v>
      </c>
      <c r="F6" s="103">
        <v>45981.27076388889</v>
      </c>
      <c r="G6" s="104">
        <f ca="1">IFERROR(NOW()-F6,"-")</f>
        <v>4.4981018516409677E-2</v>
      </c>
      <c r="H6" s="103">
        <v>45981.211041666669</v>
      </c>
      <c r="I6" s="18" t="str">
        <f>IFERROR(VLOOKUP(D6,DB!A:F,6,0),"")</f>
        <v>SCECO</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39113</v>
      </c>
      <c r="B7" s="18" t="str">
        <f>IFERROR(VLOOKUP(D7,DB!A:K,11,0),"")</f>
        <v>R2</v>
      </c>
      <c r="C7" s="18"/>
      <c r="D7" s="18" t="s">
        <v>22837</v>
      </c>
      <c r="E7" s="84" t="s">
        <v>39021</v>
      </c>
      <c r="F7" s="103"/>
      <c r="G7" s="104">
        <f ca="1">IFERROR(NOW()-F7,"-")</f>
        <v>45981.315744907406</v>
      </c>
      <c r="H7" s="103"/>
      <c r="I7" s="18" t="str">
        <f>IFERROR(VLOOKUP(D7,DB!A:F,6,0),"")</f>
        <v>SCECO</v>
      </c>
      <c r="J7" s="18" t="str">
        <f>IFERROR(VLOOKUP(D7,DB!A:G,7,0),"")</f>
        <v>Dead</v>
      </c>
      <c r="K7" s="19" t="s">
        <v>39114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45981.315744907406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9"/>
      <c r="E9" s="102"/>
      <c r="F9" s="103"/>
      <c r="G9" s="104">
        <f ca="1">IFERROR(NOW()-F9,"-")</f>
        <v>45981.315744907406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45981.315744907406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45981.315744907406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45981.315744907406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45981.315744907406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45981.315744907406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45981.315744907406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45981.315744907406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45981.315744907406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45981.315744907406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45981.315744907406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45981.315744907406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45981.315744907406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45981.315744907406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45981.315744907406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45981.315744907406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45981.315744907406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45981.315744907406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45981.315744907406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45981.315744907406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45981.315744907406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45981.315744907406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45981.315744907406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45981.315744907406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45981.315744907406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45981.315744907406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45981.315744907406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45981.315744907406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45981.315744907406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45981.315744907406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45981.315744907406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45981.315744907406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45981.315744907406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45981.315744907406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45981.315744907406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45981.315744907406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45981.315744907406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45981.315744907406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45981.315744907406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45981.315744907406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45981.315744907406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45981.315744907406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45981.315744907406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45981.315744907406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45981.315744907406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45981.315744907406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45981.315744907406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45981.315744907406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45981.315744907406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45981.315744907406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45981.315744907406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45981.315744907406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45981.315744907406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45981.315744907406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45981.315744907406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45981.315744907406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45981.315744907406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45981.315744907406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45981.315744907406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45981.315744907406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45981.315744907406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45981.315744907406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45981.315744907406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45981.315744907406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45981.315744907406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45981.315744907406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45981.315744907406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45981.315744907406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45981.315744907406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45981.315744907406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45981.315744907406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45981.315744907406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45981.315744907406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45981.315744907406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45981.315744907406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45981.315744907406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45981.315744907406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45981.315744907406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45981.315744907406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45981.315744907406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45981.315744907406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45981.315744907406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45981.315744907406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45981.315744907406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45981.315744907406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45981.315744907406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45981.315744907406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45981.315744907406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45981.315744907406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45981.315744907406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45981.315744907406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45981.315744907406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45981.315744907406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45981.315744907406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45981.315744907406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45981.315744907406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45981.315744907406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45981.315744907406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45981.315744907406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45981.315744907406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45981.315744907406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45981.315744907406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45981.315744907406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45981.315744907406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45981.315744907406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45981.315744907406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45981.315744907406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45981.315744907406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45981.315744907406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45981.315744907406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45981.315744907406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45981.315744907406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45981.315744907406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45981.315744907406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45981.315744907406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45981.315744907406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45981.315744907406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45981.315744907406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45981.315744907406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45981.315744907406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45981.315744907406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45981.315744907406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45981.315744907406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45981.315744907406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45981.315744907406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45981.315744907406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45981.315744907406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45981.315744907406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45981.315744907406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45981.315744907406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45981.315744907406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45981.315744907406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45981.315744907406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45981.315744907406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45981.315744907406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45981.315744907406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45981.315744907406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45981.315744907406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45981.315744907406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45981.315744907406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45981.315744907406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45981.315744907406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45981.315744907406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45981.315744907406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45981.315744907406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45981.315744907406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45981.315744907406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45981.315744907406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45981.315744907406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45981.315744907406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45981.315744907406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45981.315744907406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45981.315744907406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45981.315744907406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45981.315744907406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45981.315744907406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45981.315744907406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45981.315744907406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45981.315744907406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45981.315744907406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45981.315744907406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45981.315744907406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45981.315744907406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45981.315744907406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45981.315744907406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45981.315744907406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45981.315744907406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45981.315744907406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45981.315744907406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45981.315744907406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45981.315744907406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45981.315744907406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45981.315744907406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sheetData>
  <dataValidations count="2">
    <dataValidation allowBlank="1" showInputMessage="1" showErrorMessage="1" sqref="E1" xr:uid="{4D935161-CDD3-4592-B877-3FB59C99E142}"/>
    <dataValidation type="list" allowBlank="1" showInputMessage="1" showErrorMessage="1" sqref="E3 E6:E1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45981.315744907406</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45981.315744907406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45981.315744907406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45981.315744907406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45981.315744907406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45981.315744907406</v>
      </c>
      <c r="H7" s="22"/>
      <c r="I7" s="19" t="str">
        <f>IFERROR(VLOOKUP(D7,DB!A:F,6,0),"")</f>
        <v/>
      </c>
      <c r="J7" s="18" t="str">
        <f>IFERROR(VLOOKUP(D7,DB!A:G,7,0),"")</f>
        <v/>
      </c>
      <c r="K7" s="45"/>
      <c r="L7" s="23" t="str">
        <f>IFERROR(VLOOKUP(D7,DB!A:I,9,0),"")</f>
        <v/>
      </c>
    </row>
    <row r="8" spans="1:13" ht="15" customHeight="1">
      <c r="A8" s="19"/>
      <c r="B8" s="61" t="str">
        <f>IFERROR(VLOOKUP(D8,DB!A:K,11,0),"")</f>
        <v/>
      </c>
      <c r="C8" s="18"/>
      <c r="D8" s="18" t="s">
        <v>39115</v>
      </c>
      <c r="E8" s="18"/>
      <c r="F8" s="20"/>
      <c r="G8" s="21">
        <f t="shared" ca="1" si="0"/>
        <v>45981.315744907406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45981.315744907406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45981.315744907406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45981.315744907406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45981.315744907406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45981.315744907406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45981.315744907406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45981.315744907406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45981.315744907406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45981.315744907406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45981.315744907406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45981.315744907406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45981.315744907406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45981.315744907406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45981.315744907406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45981.315744907406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45981.315744907406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45981.315744907406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45981.315744907406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45981.315744907406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45981.315744907406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45981.315744907406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45981.315744907406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45981.315744907406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45981.315744907406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45981.315744907406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45981.315744907406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45981.315744907406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45981.315744907406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45981.315744907406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45981.315744907406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45981.315744907406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45981.315744907406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45981.315744907406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45981.315744907406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45981.315744907406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45981.315744907406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45981.315744907406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45981.315744907406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45981.315744907406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45981.315744907406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45981.315744907406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45981.315744907406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45981.315744907406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45981.315744907406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45981.315744907406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45981.315744907406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45981.315744907406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45981.315744907406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45981.315744907406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45981.315744907406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45981.315744907406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45981.315744907406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45981.315744907406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45981.315744907406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45981.315744907406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45981.315744907406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45981.315744907406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45981.315744907406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45981.315744907406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45981.315744907406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45981.315744907406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45981.315744907406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45981.315744907406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45981.315744907406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45981.315744907406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45981.315744907406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45981.315744907406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45981.315744907406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45981.315744907406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45981.315744907406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45981.315744907406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45981.315744907406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45981.315744907406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45981.315744907406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45981.315744907406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45981.315744907406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45981.315744907406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45981.315744907406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45981.315744907406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45981.315744907406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45981.315744907406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45981.315744907406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45981.315744907406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45981.315744907406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45981.315744907406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45981.315744907406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45981.315744907406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45981.315744907406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45981.315744907406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45981.315744907406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45981.315744907406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45981.315744907406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45981.315744907406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45981.315744907406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45981.315744907406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45981.315744907406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45981.315744907406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45981.315744907406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45981.315744907406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45981.315744907406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45981.315744907406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45981.315744907406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45981.315744907406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45981.315744907406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45981.315744907406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45981.315744907406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45981.315744907406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45981.315744907406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45981.315744907406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45981.315744907406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45981.315744907406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45981.315744907406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45981.315744907406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45981.315744907406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45981.315744907406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45981.315744907406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45981.315744907406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45981.315744907406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45981.315744907406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45981.315744907406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45981.315744907406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45981.315744907406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45981.315744907406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45981.315744907406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45981.315744907406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45981.315744907406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45981.315744907406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45981.315744907406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45981.315744907406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45981.315744907406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45981.315744907406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45981.315744907406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45981.315744907406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45981.315744907406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45981.315744907406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45981.315744907406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45981.315744907406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45981.315744907406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45981.315744907406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45981.315744907406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45981.315744907406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45981.315744907406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45981.315744907406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45981.315744907406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45981.315744907406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45981.315744907406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45981.315744907406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45981.315744907406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45981.315744907406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45981.315744907406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45981.315744907406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45981.315744907406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45981.315744907406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45981.315744907406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45981.315744907406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45981.315744907406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45981.315744907406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45981.315744907406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45981.315744907406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45981.315744907406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45981.315744907406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45981.315744907406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45981.315744907406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45981.315744907406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45981.315744907406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45981.315744907406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45981.315744907406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45981.315744907406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45981.315744907406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45981.315744907406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45981.315744907406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45981.315744907406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45981.315744907406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45981.315744907406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45981.315744907406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45981.315744907406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45981.315744907406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45981.315744907406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45981.315744907406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45981.315744907406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45981.315744907406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45981.315744907406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45981.315744907406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45981.315744907406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45981.315744907406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45981.315744907406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45981.315744907406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45981.315744907406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45981.315744907406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45981.315744907406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45981.315744907406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45981.315744907406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45981.315744907406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45981.315744907406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45981.315744907406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45981.315744907406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45981.315744907406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45981.315744907406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45981.315744907406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45981.315744907406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45981.315744907406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45981.315744907406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45981.315744907406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45981.315744907406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45981.315744907406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45981.315744907406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45981.315744907406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45981.315744907406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45981.315744907406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45981.315744907406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45981.315744907406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45981.315744907406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45981.315744907406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45981.315744907406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45981.315744907406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45981.315744907406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45981.315744907406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45981.315744907406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45981.315744907406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45981.315744907406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45981.315744907406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45981.315744907406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45981.315744907406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45981.315744907406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45981.315744907406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45981.315744907406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45981.315744907406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45981.315744907406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45981.315744907406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45981.315744907406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45981.315744907406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45981.315744907406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45981.315744907406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45981.315744907406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45981.315744907406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45981.315744907406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45981.315744907406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45981.315744907406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45981.315744907406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45981.315744907406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45981.315744907406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45981.315744907406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45981.315744907406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45981.315744907406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45981.315744907406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45981.315744907406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45981.315744907406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45981.315744907406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45981.315744907406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45981.315744907406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45981.315744907406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45981.315744907406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45981.315744907406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45981.315744907406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45981.315744907406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45981.315744907406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45981.315744907406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45981.315744907406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45981.315744907406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45981.315744907406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45981.315744907406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45981.315744907406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45981.315744907406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45981.315744907406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45981.315744907406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45981.315744907406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45981.315744907406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45981.315744907406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45981.315744907406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45981.315744907406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45981.315744907406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45981.315744907406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45981.315744907406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45981.315744907406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45981.315744907406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45981.315744907406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45981.315744907406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45981.315744907406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45981.315744907406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45981.315744907406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45981.315744907406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45981.315744907406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45981.315744907406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45981.315744907406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45981.315744907406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45981.315744907406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45981.315744907406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45981.315744907406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45981.315744907406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45981.315744907406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45981.315744907406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45981.315744907406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45981.315744907406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45981.315744907406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45981.315744907406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45981.315744907406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45981.315744907406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45981.315744907406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45981.315744907406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45981.315744907406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45981.315744907406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45981.315744907406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45981.315744907406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45981.315744907406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45981.315744907406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45981.315744907406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45981.315744907406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45981.315744907406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45981.315744907406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45981.315744907406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45981.315744907406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45981.315744907406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45981.315744907406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45981.315744907406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45981.315744907406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45981.315744907406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45981.315744907406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45981.315744907406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45981.315744907406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45981.315744907406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45981.315744907406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45981.315744907406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45981.315744907406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45981.315744907406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45981.315744907406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45981.315744907406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45981.315744907406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45981.315744907406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45981.315744907406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45981.315744907406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45981.315744907406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45981.315744907406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45981.315744907406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45981.315744907406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45981.315744907406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45981.315744907406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45981.315744907406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45981.315744907406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45981.315744907406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45981.315744907406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45981.315744907406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45981.315744907406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45981.315744907406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45981.315744907406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45981.315744907406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45981.315744907406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45981.315744907406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45981.315744907406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45981.315744907406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45981.315744907406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45981.315744907406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45981.315744907406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45981.315744907406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45981.315744907406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45981.315744907406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45981.315744907406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45981.315744907406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45981.315744907406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45981.315744907406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45981.315744907406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45981.315744907406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45981.315744907406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45981.315744907406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45981.315744907406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45981.315744907406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45981.315744907406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45981.315744907406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45981.315744907406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45981.315744907406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45981.315744907406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45981.315744907406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45981.315744907406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45981.315744907406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45981.315744907406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45981.315744907406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45981.315744907406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45981.315744907406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45981.315744907406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45981.315744907406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45981.315744907406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45981.315744907406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45981.315744907406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45981.315744907406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45981.315744907406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45981.315744907406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45981.315744907406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45981.315744907406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45981.315744907406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45981.315744907406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45981.315744907406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45981.315744907406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45981.315744907406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45981.315744907406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45981.315744907406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45981.315744907406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45981.315744907406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45981.315744907406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45981.315744907406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45981.315744907406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45981.315744907406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45981.315744907406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45981.315744907406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45981.315744907406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45981.315744907406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45981.315744907406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45981.315744907406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45981.315744907406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45981.315744907406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45981.315744907406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45981.315744907406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45981.315744907406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45981.315744907406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45981.315744907406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45981.315744907406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45981.315744907406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45981.315744907406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45981.315744907406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45981.315744907406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45981.315744907406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45981.315744907406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45981.315744907406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45981.315744907406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45981.315744907406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45981.315744907406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45981.315744907406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45981.315744907406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45981.315744907406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45981.315744907406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45981.315744907406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45981.315744907406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45981.315744907406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45981.315744907406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45981.315744907406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45981.315744907406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45981.315744907406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45981.315744907406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45981.315744907406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45981.315744907406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45981.315744907406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45981.315744907406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45981.315744907406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45981.315744907406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45981.315744907406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45981.315744907406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45981.315744907406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45981.315744907406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45981.315744907406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45981.315744907406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45981.315744907406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45981.315744907406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45981.315744907406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45981.315744907406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45981.315744907406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45981.315744907406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45981.315744907406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45981.315744907406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45981.315744907406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45981.315744907406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45981.315744907406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45981.315744907406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45981.315744907406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45981.315744907406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45981.315744907406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45981.315744907406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45981.315744907406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45981.315744907406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45981.315744907406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45981.315744907406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45981.315744907406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45981.315744907406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45981.315744907406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45981.315744907406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45981.315744907406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45981.315744907406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45981.315744907406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45981.315744907406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45981.315744907406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45981.315744907406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45981.315744907406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45981.315744907406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45981.315744907406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45981.315744907406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45981.315744907406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45981.315744907406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45981.315744907406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45981.315744907406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45981.315744907406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45981.315744907406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45981.315744907406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45981.315744907406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45981.315744907406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45981.315744907406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45981.315744907406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45981.315744907406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45981.315744907406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45981.315744907406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45981.315744907406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45981.315744907406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45981.315744907406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45981.315744907406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45981.315744907406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45981.315744907406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45981.315744907406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45981.315744907406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45981.315744907406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45981.315744907406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45981.315744907406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45981.315744907406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45981.315744907406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45981.315744907406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45981.315744907406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45981.315744907406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45981.315744907406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45981.315744907406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45981.315744907406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45981.315744907406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45981.315744907406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45981.315744907406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45981.315744907406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45981.315744907406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45981.315744907406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45981.315744907406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45981.315744907406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45981.315744907406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45981.315744907406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45981.315744907406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45981.315744907406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45981.315744907406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45981.315744907406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45981.315744907406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45981.315744907406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45981.315744907406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45981.315744907406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45981.315744907406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45981.315744907406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45981.315744907406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45981.315744907406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45981.315744907406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45981.315744907406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45981.315744907406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45981.315744907406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45981.315744907406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45981.315744907406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45981.315744907406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45981.315744907406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45981.315744907406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45981.315744907406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45981.315744907406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45981.315744907406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45981.315744907406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45981.315744907406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45981.315744907406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45981.315744907406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45981.315744907406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45981.315744907406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45981.315744907406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45981.315744907406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45981.315744907406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45981.315744907406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45981.315744907406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45981.315744907406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45981.315744907406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45981.315744907406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45981.315744907406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45981.315744907406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45981.315744907406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45981.315744907406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45981.315744907406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45981.315744907406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45981.315744907406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45981.315744907406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45981.315744907406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45981.315744907406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45981.315744907406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45981.315744907406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45981.315744907406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45981.315744907406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45981.315744907406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45981.315744907406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45981.315744907406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45981.315744907406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45981.315744907406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45981.315744907406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45981.315744907406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45981.315744907406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45981.315744907406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45981.315744907406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45981.315744907406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45981.315744907406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45981.315744907406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45981.315744907406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45981.315744907406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45981.315744907406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45981.315744907406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45981.315744907406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45981.315744907406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45981.315744907406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45981.315744907406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45981.315744907406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45981.315744907406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45981.315744907406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45981.315744907406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45981.315744907406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45981.315744907406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45981.315744907406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45981.315744907406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45981.315744907406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45981.315744907406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45981.315744907406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45981.315744907406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45981.315744907406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45981.315744907406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45981.315744907406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45981.315744907406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45981.315744907406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45981.315744907406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45981.315744907406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45981.315744907406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45981.315744907406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45981.315744907406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45981.315744907406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45981.315744907406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45981.315744907406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45981.315744907406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45981.315744907406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45981.315744907406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45981.315744907406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45981.315744907406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45981.315744907406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45981.315744907406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45981.315744907406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45981.315744907406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45981.315744907406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45981.315744907406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45981.315744907406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45981.315744907406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45981.315744907406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45981.315744907406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45981.315744907406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45981.315744907406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45981.315744907406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45981.315744907406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45981.315744907406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45981.315744907406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45981.315744907406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45981.315744907406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45981.315744907406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45981.315744907406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45981.315744907406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45981.315744907406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45981.315744907406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45981.315744907406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45981.315744907406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45981.315744907406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45981.315744907406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45981.315744907406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45981.315744907406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45981.315744907406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45981.315744907406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45981.315744907406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45981.315744907406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45981.315744907406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45981.315744907406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45981.315744907406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45981.315744907406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45981.315744907406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45981.315744907406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45981.315744907406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45981.315744907406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45981.315744907406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45981.315744907406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45981.315744907406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45981.315744907406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45981.315744907406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45981.315744907406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45981.315744907406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45981.315744907406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45981.315744907406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45981.315744907406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45981.315744907406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45981.315744907406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45981.315744907406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45981.315744907406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45981.315744907406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45981.315744907406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45981.315744907406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45981.315744907406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45981.315744907406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45981.315744907406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45981.315744907406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45981.315744907406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45981.315744907406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45981.315744907406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45981.315744907406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45981.315744907406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45981.315744907406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45981.315744907406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45981.315744907406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45981.315744907406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45981.315744907406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45981.315744907406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45981.315744907406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45981.315744907406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45981.315744907406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45981.315744907406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45981.315744907406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45981.315744907406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45981.315744907406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45981.315744907406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45981.315744907406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45981.315744907406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45981.315744907406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45981.315744907406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45981.315744907406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45981.315744907406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45981.315744907406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45981.315744907406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45981.315744907406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45981.315744907406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45981.315744907406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45981.315744907406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45981.315744907406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45981.315744907406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45981.315744907406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45981.315744907406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45981.315744907406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45981.315744907406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45981.315744907406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45981.315744907406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45981.315744907406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45981.315744907406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45981.315744907406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45981.315744907406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45981.315744907406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45981.315744907406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45981.315744907406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45981.315744907406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45981.315744907406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45981.315744907406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45981.315744907406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45981.315744907406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45981.315744907406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45981.315744907406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45981.315744907406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45981.315744907406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45981.315744907406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45981.315744907406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45981.315744907406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45981.315744907406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45981.315744907406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45981.315744907406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45981.315744907406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45981.315744907406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45981.315744907406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45981.315744907406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45981.315744907406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45981.315744907406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45981.315744907406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45981.315744907406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45981.315744907406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45981.315744907406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45981.315744907406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45981.315744907406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45981.315744907406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45981.315744907406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45981.315744907406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45981.315744907406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45981.315744907406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45981.315744907406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45981.315744907406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45981.315744907406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45981.315744907406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45981.315744907406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45981.315744907406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45981.315744907406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45981.315744907406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45981.315744907406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45981.315744907406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45981.315744907406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45981.315744907406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45981.315744907406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45981.315744907406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45981.315744907406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45981.315744907406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45981.315744907406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45981.315744907406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45981.315744907406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45981.315744907406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45981.315744907406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45981.315744907406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45981.315744907406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45981.315744907406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45981.315744907406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45981.315744907406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45981.315744907406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45981.315744907406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45981.315744907406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45981.315744907406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45981.315744907406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45981.315744907406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45981.315744907406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45981.315744907406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45981.315744907406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45981.315744907406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45981.315744907406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45981.315744907406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45981.315744907406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45981.315744907406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45981.315744907406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45981.315744907406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45981.315744907406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45981.315744907406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45981.315744907406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45981.315744907406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45981.315744907406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45981.315744907406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45981.315744907406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45981.315744907406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45981.315744907406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45981.315744907406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45981.315744907406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45981.315744907406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45981.315744907406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45981.315744907406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45981.315744907406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45981.315744907406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45981.315744907406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45981.315744907406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45981.315744907406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45981.315744907406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45981.315744907406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45981.315744907406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45981.315744907406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45981.315744907406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45981.315744907406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45981.315744907406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45981.315744907406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45981.315744907406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45981.315744907406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45981.315744907406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45981.315744907406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45981.315744907406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45981.315744907406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45981.315744907406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45981.315744907406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45981.315744907406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45981.315744907406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45981.315744907406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45981.315744907406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45981.315744907406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45981.315744907406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45981.315744907406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45981.315744907406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45981.315744907406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45981.315744907406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45981.315744907406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45981.315744907406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45981.315744907406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45981.315744907406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45981.315744907406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45981.315744907406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45981.315744907406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45981.315744907406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45981.315744907406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45981.315744907406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45981.315744907406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45981.315744907406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45981.315744907406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45981.315744907406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45981.315744907406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45981.315744907406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45981.315744907406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45981.315744907406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45981.315744907406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45981.315744907406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45981.315744907406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45981.315744907406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45981.315744907406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45981.315744907406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45981.315744907406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45981.315744907406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45981.315744907406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45981.315744907406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45981.315744907406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45981.315744907406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45981.315744907406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45981.315744907406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45981.315744907406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45981.315744907406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45981.315744907406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45981.315744907406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45981.315744907406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45981.315744907406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45981.315744907406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45981.315744907406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45981.315744907406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45981.315744907406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45981.315744907406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45981.315744907406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45981.315744907406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45981.315744907406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45981.315744907406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45981.315744907406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45981.315744907406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45981.315744907406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45981.315744907406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45981.315744907406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45981.315744907406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45981.315744907406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45981.315744907406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45981.315744907406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45981.315744907406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45981.315744907406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45981.315744907406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45981.315744907406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45981.315744907406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45981.315744907406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45981.315744907406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45981.315744907406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45981.315744907406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45981.315744907406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45981.315744907406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45981.315744907406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45981.315744907406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45981.315744907406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45981.315744907406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45981.315744907406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45981.315744907406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45981.315744907406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45981.315744907406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45981.315744907406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45981.315744907406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45981.315744907406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45981.315744907406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45981.315744907406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45981.315744907406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45981.315744907406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45981.315744907406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45981.315744907406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45981.315744907406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45981.315744907406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45981.315744907406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45981.315744907406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45981.315744907406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45981.315744907406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45981.315744907406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45981.315744907406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45981.315744907406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45981.315744907406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45981.315744907406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45981.315744907406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45981.315744907406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45981.315744907406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45981.315744907406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45981.315744907406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45981.315744907406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45981.315744907406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45981.315744907406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45981.315744907406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45981.315744907406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45981.315744907406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45981.315744907406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45981.315744907406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45981.315744907406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45981.315744907406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45981.315744907406</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7"/>
  <sheetViews>
    <sheetView tabSelected="1" workbookViewId="0">
      <selection activeCell="A9" sqref="A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39116</v>
      </c>
      <c r="B2" s="91" t="str">
        <f>IFERROR(VLOOKUP(D2,DB!A:K,11,0),"")</f>
        <v>R4</v>
      </c>
      <c r="C2" s="93">
        <v>1</v>
      </c>
      <c r="D2" s="91" t="s">
        <v>35092</v>
      </c>
      <c r="E2" s="94" t="s">
        <v>39021</v>
      </c>
      <c r="F2" s="95">
        <v>45703.480717592596</v>
      </c>
      <c r="G2" s="96">
        <f ca="1">IFERROR(NOW()-F2,"")</f>
        <v>277.83502731480985</v>
      </c>
      <c r="H2" s="95">
        <v>45703.474768518521</v>
      </c>
      <c r="I2" s="95" t="str">
        <f>IFERROR(VLOOKUP(D2,DB!A:F,6,0),"")</f>
        <v>SCECO</v>
      </c>
      <c r="J2" s="95" t="str">
        <f>IFERROR(VLOOKUP(D2,DB!A:G,7,0),"")</f>
        <v>Dead</v>
      </c>
      <c r="K2" s="97" t="s">
        <v>39117</v>
      </c>
      <c r="L2" s="91" t="str">
        <f>IFERROR(VLOOKUP(D2,DB!A:I,9,0),"")</f>
        <v>Latis</v>
      </c>
    </row>
    <row r="3" spans="1:16" ht="15" customHeight="1">
      <c r="A3" s="113" t="s">
        <v>39118</v>
      </c>
      <c r="B3" s="113" t="str">
        <f>IFERROR(VLOOKUP(D3,DB!A:K,11,0),"")</f>
        <v>R4</v>
      </c>
      <c r="C3" s="93">
        <v>1</v>
      </c>
      <c r="D3" s="91" t="s">
        <v>36478</v>
      </c>
      <c r="E3" s="94" t="s">
        <v>39021</v>
      </c>
      <c r="F3" s="95">
        <v>45981.158333333333</v>
      </c>
      <c r="G3" s="96">
        <f t="shared" ref="G3:G47" ca="1" si="0">IFERROR(NOW()-F3,"")</f>
        <v>0.15741157407319406</v>
      </c>
      <c r="H3" s="95">
        <v>45981.152881944443</v>
      </c>
      <c r="I3" s="113" t="str">
        <f>IFERROR(VLOOKUP(D3,DB!A:F,6,0),"")</f>
        <v>Generator-SG</v>
      </c>
      <c r="J3" s="113" t="str">
        <f>IFERROR(VLOOKUP(D3,DB!A:G,7,0),"")</f>
        <v>Dead</v>
      </c>
      <c r="K3" s="97" t="s">
        <v>39119</v>
      </c>
      <c r="L3" s="91" t="str">
        <f>IFERROR(VLOOKUP(D3,DB!A:I,9,0),"")</f>
        <v>Latis</v>
      </c>
    </row>
    <row r="4" spans="1:16" ht="15" customHeight="1">
      <c r="A4" s="113" t="s">
        <v>39113</v>
      </c>
      <c r="B4" s="113" t="str">
        <f>IFERROR(VLOOKUP(D4,DB!A:K,11,0),"")</f>
        <v>R4</v>
      </c>
      <c r="C4" s="93">
        <v>1</v>
      </c>
      <c r="D4" s="91" t="s">
        <v>36792</v>
      </c>
      <c r="E4" s="94" t="s">
        <v>39021</v>
      </c>
      <c r="F4" s="95"/>
      <c r="G4" s="96">
        <f t="shared" ca="1" si="0"/>
        <v>45981.315744907406</v>
      </c>
      <c r="H4" s="95">
        <v>45981.294444444444</v>
      </c>
      <c r="I4" s="113" t="str">
        <f>IFERROR(VLOOKUP(D4,DB!A:F,6,0),"")</f>
        <v>Generator-SG</v>
      </c>
      <c r="J4" s="113" t="str">
        <f>IFERROR(VLOOKUP(D4,DB!A:G,7,0),"")</f>
        <v>Dead</v>
      </c>
      <c r="K4" s="97" t="s">
        <v>39120</v>
      </c>
      <c r="L4" s="91" t="str">
        <f>IFERROR(VLOOKUP(D4,DB!A:I,9,0),"")</f>
        <v>Latis</v>
      </c>
    </row>
    <row r="5" spans="1:16" ht="15" customHeight="1">
      <c r="A5" s="113" t="s">
        <v>39121</v>
      </c>
      <c r="B5" s="113" t="str">
        <f>IFERROR(VLOOKUP(D5,DB!A:K,11,0),"")</f>
        <v>R4</v>
      </c>
      <c r="C5" s="93">
        <v>1</v>
      </c>
      <c r="D5" s="91" t="s">
        <v>36975</v>
      </c>
      <c r="E5" s="94" t="s">
        <v>39021</v>
      </c>
      <c r="F5" s="95">
        <v>45981.312430555554</v>
      </c>
      <c r="G5" s="96">
        <f t="shared" ca="1" si="0"/>
        <v>3.3143518521683291E-3</v>
      </c>
      <c r="H5" s="95">
        <v>45981.292361111111</v>
      </c>
      <c r="I5" s="113" t="str">
        <f>IFERROR(VLOOKUP(D5,DB!A:F,6,0),"")</f>
        <v>SCECO</v>
      </c>
      <c r="J5" s="113" t="str">
        <f>IFERROR(VLOOKUP(D5,DB!A:G,7,0),"")</f>
        <v>Dead</v>
      </c>
      <c r="K5" s="97" t="s">
        <v>39122</v>
      </c>
      <c r="L5" s="91" t="str">
        <f>IFERROR(VLOOKUP(D5,DB!A:I,9,0),"")</f>
        <v>Latis</v>
      </c>
    </row>
    <row r="6" spans="1:16" ht="15" customHeight="1">
      <c r="A6" s="113" t="s">
        <v>39113</v>
      </c>
      <c r="B6" s="113" t="str">
        <f>IFERROR(VLOOKUP(D6,DB!A:K,11,0),"")</f>
        <v>R4</v>
      </c>
      <c r="C6" s="93">
        <v>1</v>
      </c>
      <c r="D6" s="91" t="s">
        <v>29727</v>
      </c>
      <c r="E6" s="94" t="s">
        <v>39021</v>
      </c>
      <c r="F6" s="95"/>
      <c r="G6" s="96">
        <f t="shared" ca="1" si="0"/>
        <v>45981.315744907406</v>
      </c>
      <c r="H6" s="95">
        <v>45981.291666666664</v>
      </c>
      <c r="I6" s="113" t="str">
        <f>IFERROR(VLOOKUP(D6,DB!A:F,6,0),"")</f>
        <v>SCECO</v>
      </c>
      <c r="J6" s="113" t="str">
        <f>IFERROR(VLOOKUP(D6,DB!A:G,7,0),"")</f>
        <v>Vandalized+Dead</v>
      </c>
      <c r="K6" s="97" t="s">
        <v>39122</v>
      </c>
      <c r="L6" s="91" t="str">
        <f>IFERROR(VLOOKUP(D6,DB!A:I,9,0),"")</f>
        <v>Latis</v>
      </c>
    </row>
    <row r="7" spans="1:16" ht="15" customHeight="1">
      <c r="A7" s="113" t="s">
        <v>39123</v>
      </c>
      <c r="B7" s="113" t="str">
        <f>IFERROR(VLOOKUP(D7,DB!A:K,11,0),"")</f>
        <v>R4</v>
      </c>
      <c r="C7" s="93">
        <v>3</v>
      </c>
      <c r="D7" s="91" t="s">
        <v>37158</v>
      </c>
      <c r="E7" s="94" t="s">
        <v>39021</v>
      </c>
      <c r="F7" s="95">
        <v>45981.314803240741</v>
      </c>
      <c r="G7" s="96">
        <f t="shared" ca="1" si="0"/>
        <v>9.4166666531236842E-4</v>
      </c>
      <c r="H7" s="95">
        <v>45981.273611111108</v>
      </c>
      <c r="I7" s="113" t="str">
        <f>IFERROR(VLOOKUP(D7,DB!A:F,6,0),"")</f>
        <v>Generator-SG</v>
      </c>
      <c r="J7" s="113" t="str">
        <f>IFERROR(VLOOKUP(D7,DB!A:G,7,0),"")</f>
        <v>Dead</v>
      </c>
      <c r="K7" s="97" t="s">
        <v>39124</v>
      </c>
      <c r="L7" s="91" t="str">
        <f>IFERROR(VLOOKUP(D7,DB!A:I,9,0),"")</f>
        <v>Latis</v>
      </c>
    </row>
    <row r="8" spans="1:16" ht="15" customHeight="1">
      <c r="A8" s="113"/>
      <c r="B8" s="113" t="str">
        <f>IFERROR(VLOOKUP(D8,DB!A:K,11,0),"")</f>
        <v/>
      </c>
      <c r="C8" s="93"/>
      <c r="D8" s="91"/>
      <c r="E8" s="94"/>
      <c r="F8" s="95"/>
      <c r="G8" s="96">
        <f t="shared" ca="1" si="0"/>
        <v>45981.315744907406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45981.315744907406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45981.315744907406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134"/>
      <c r="E11" s="94"/>
      <c r="F11" s="95"/>
      <c r="G11" s="96">
        <f t="shared" ca="1" si="0"/>
        <v>45981.315744907406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45981.315744907406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45981.315744907406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45981.315744907406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45981.315744907406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45981.315744907406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45981.315744907406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45981.315744907406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45981.315744907406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45981.315744907406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45981.315744907406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45981.315744907406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45981.315744907406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45981.315744907406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45981.315744907406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45981.315744907406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45981.315744907406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45981.315744907406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45981.315744907406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45981.315744907406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45981.315744907406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45981.315744907406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45981.315744907406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45981.315744907406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45981.315744907406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45981.315744907406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45981.315744907406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45981.315744907406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45981.315744907406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45981.315744907406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45981.315744907406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45981.315744907406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45981.315744907406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45981.315744907406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45981.315744907406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45981.315744907406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45981.315744907406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ref="G48:G111" ca="1" si="1">IFERROR(NOW()-F48,"")</f>
        <v>45981.315744907406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45981.315744907406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45981.315744907406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45981.315744907406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45981.315744907406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45981.315744907406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45981.315744907406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45981.315744907406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45981.315744907406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45981.315744907406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45981.315744907406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45981.315744907406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45981.315744907406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45981.315744907406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45981.315744907406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45981.315744907406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45981.315744907406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45981.315744907406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45981.315744907406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45981.315744907406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45981.315744907406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45981.315744907406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45981.315744907406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45981.315744907406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45981.315744907406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45981.315744907406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45981.315744907406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45981.315744907406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45981.315744907406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45981.315744907406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45981.315744907406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45981.315744907406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45981.315744907406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45981.315744907406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45981.315744907406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45981.315744907406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45981.315744907406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45981.315744907406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45981.315744907406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45981.315744907406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45981.315744907406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45981.315744907406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45981.315744907406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45981.315744907406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45981.315744907406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45981.315744907406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45981.315744907406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45981.315744907406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45981.315744907406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45981.315744907406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45981.315744907406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45981.315744907406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45981.315744907406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45981.315744907406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45981.315744907406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45981.315744907406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45981.315744907406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45981.315744907406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45981.315744907406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45981.315744907406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45981.315744907406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45981.315744907406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45981.315744907406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45981.315744907406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ref="G112:G175" ca="1" si="2">IFERROR(NOW()-F112,"")</f>
        <v>45981.315744907406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45981.315744907406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45981.315744907406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45981.315744907406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45981.315744907406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45981.315744907406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45981.315744907406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45981.315744907406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45981.315744907406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45981.315744907406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45981.315744907406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45981.315744907406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45981.315744907406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45981.315744907406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45981.315744907406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45981.315744907406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45981.315744907406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45981.315744907406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45981.315744907406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45981.315744907406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45981.315744907406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45981.315744907406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45981.315744907406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45981.315744907406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45981.315744907406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45981.315744907406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45981.315744907406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45981.315744907406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45981.315744907406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45981.315744907406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45981.315744907406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45981.315744907406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45981.315744907406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45981.315744907406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45981.315744907406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45981.315744907406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45981.315744907406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45981.315744907406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45981.315744907406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45981.315744907406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45981.315744907406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45981.315744907406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45981.315744907406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45981.315744907406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45981.315744907406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45981.315744907406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45981.315744907406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45981.315744907406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45981.315744907406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45981.315744907406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45981.315744907406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45981.315744907406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45981.315744907406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45981.315744907406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45981.315744907406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45981.315744907406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45981.315744907406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45981.315744907406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45981.315744907406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45981.315744907406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45981.315744907406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45981.315744907406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45981.315744907406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45981.315744907406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ref="G176:G239" ca="1" si="3">IFERROR(NOW()-F176,"")</f>
        <v>45981.315744907406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45981.315744907406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45981.315744907406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45981.315744907406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45981.315744907406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45981.315744907406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45981.315744907406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45981.315744907406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45981.315744907406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45981.315744907406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45981.315744907406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45981.315744907406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45981.315744907406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45981.315744907406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45981.315744907406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45981.315744907406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45981.315744907406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45981.315744907406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45981.315744907406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45981.315744907406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45981.315744907406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45981.315744907406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45981.315744907406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45981.315744907406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45981.315744907406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45981.315744907406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45981.315744907406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45981.315744907406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45981.315744907406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45981.315744907406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45981.315744907406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45981.315744907406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45981.315744907406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45981.315744907406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45981.315744907406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45981.315744907406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45981.315744907406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45981.315744907406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45981.315744907406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45981.315744907406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45981.315744907406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45981.315744907406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45981.315744907406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45981.315744907406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45981.315744907406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45981.315744907406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45981.315744907406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45981.315744907406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45981.315744907406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45981.315744907406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45981.315744907406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45981.315744907406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45981.315744907406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45981.315744907406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45981.315744907406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45981.315744907406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45981.315744907406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45981.315744907406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45981.315744907406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45981.315744907406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45981.315744907406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45981.315744907406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45981.315744907406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45981.315744907406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ref="G240:G303" ca="1" si="4">IFERROR(NOW()-F240,"")</f>
        <v>45981.315744907406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45981.315744907406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45981.315744907406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45981.315744907406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45981.315744907406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45981.315744907406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45981.315744907406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45981.315744907406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45981.315744907406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45981.315744907406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45981.315744907406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45981.315744907406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45981.315744907406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45981.315744907406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45981.315744907406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45981.315744907406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45981.315744907406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45981.315744907406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45981.315744907406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45981.315744907406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45981.315744907406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45981.315744907406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45981.315744907406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45981.315744907406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45981.315744907406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45981.315744907406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45981.315744907406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45981.315744907406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45981.315744907406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45981.315744907406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45981.315744907406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45981.315744907406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45981.315744907406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45981.315744907406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45981.315744907406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45981.315744907406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45981.315744907406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45981.315744907406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45981.315744907406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45981.315744907406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45981.315744907406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45981.315744907406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45981.315744907406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45981.315744907406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45981.315744907406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45981.315744907406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45981.315744907406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45981.315744907406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45981.315744907406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45981.315744907406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45981.315744907406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45981.315744907406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45981.315744907406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45981.315744907406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45981.315744907406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45981.315744907406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45981.315744907406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45981.315744907406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45981.315744907406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45981.315744907406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45981.315744907406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45981.315744907406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45981.315744907406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45981.315744907406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ref="G304:G367" ca="1" si="5">IFERROR(NOW()-F304,"")</f>
        <v>45981.315744907406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45981.315744907406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45981.315744907406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45981.315744907406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45981.315744907406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45981.315744907406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45981.315744907406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45981.315744907406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45981.315744907406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45981.315744907406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45981.315744907406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45981.315744907406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45981.315744907406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45981.315744907406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45981.315744907406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45981.315744907406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45981.315744907406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45981.315744907406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45981.315744907406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45981.315744907406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45981.315744907406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45981.315744907406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45981.315744907406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45981.315744907406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45981.315744907406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45981.315744907406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45981.315744907406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45981.315744907406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45981.315744907406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45981.315744907406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45981.315744907406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45981.315744907406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45981.315744907406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45981.315744907406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45981.315744907406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45981.315744907406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45981.315744907406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45981.315744907406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45981.315744907406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45981.315744907406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45981.315744907406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45981.315744907406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45981.315744907406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45981.315744907406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45981.315744907406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45981.315744907406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45981.315744907406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45981.315744907406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45981.315744907406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45981.315744907406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45981.315744907406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45981.315744907406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45981.315744907406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45981.315744907406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45981.315744907406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45981.315744907406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45981.315744907406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45981.315744907406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45981.315744907406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45981.315744907406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45981.315744907406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45981.315744907406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45981.315744907406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45981.315744907406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ref="G368:G431" ca="1" si="6">IFERROR(NOW()-F368,"")</f>
        <v>45981.315744907406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45981.315744907406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45981.315744907406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45981.315744907406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45981.315744907406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45981.315744907406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45981.315744907406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45981.315744907406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45981.315744907406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45981.315744907406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45981.315744907406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45981.315744907406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45981.315744907406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45981.315744907406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45981.315744907406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45981.315744907406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45981.315744907406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45981.315744907406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45981.315744907406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45981.315744907406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45981.315744907406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45981.315744907406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45981.315744907406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45981.315744907406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45981.315744907406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45981.315744907406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45981.315744907406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45981.315744907406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45981.315744907406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45981.315744907406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45981.315744907406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45981.315744907406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45981.315744907406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45981.315744907406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45981.315744907406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45981.315744907406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45981.315744907406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45981.315744907406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45981.315744907406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45981.315744907406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45981.315744907406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45981.315744907406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45981.315744907406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45981.315744907406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45981.315744907406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45981.315744907406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45981.315744907406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45981.315744907406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45981.315744907406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45981.315744907406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45981.315744907406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45981.315744907406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45981.315744907406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45981.315744907406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45981.315744907406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45981.315744907406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45981.315744907406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45981.315744907406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45981.315744907406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45981.315744907406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45981.315744907406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45981.315744907406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45981.315744907406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45981.315744907406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ref="G432:G477" ca="1" si="7">IFERROR(NOW()-F432,"")</f>
        <v>45981.315744907406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45981.315744907406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45981.315744907406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45981.315744907406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45981.315744907406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45981.315744907406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45981.315744907406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45981.315744907406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45981.315744907406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45981.315744907406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45981.315744907406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45981.315744907406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45981.315744907406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45981.315744907406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45981.315744907406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45981.315744907406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45981.315744907406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45981.315744907406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45981.315744907406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45981.315744907406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45981.315744907406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45981.315744907406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45981.315744907406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45981.315744907406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45981.315744907406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45981.315744907406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45981.315744907406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45981.315744907406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45981.315744907406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45981.315744907406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45981.315744907406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45981.315744907406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45981.315744907406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45981.315744907406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45981.315744907406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45981.315744907406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45981.315744907406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45981.315744907406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45981.315744907406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45981.315744907406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45981.315744907406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45981.315744907406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45981.315744907406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45981.315744907406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45981.315744907406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45981.315744907406</v>
      </c>
      <c r="H477" s="95"/>
      <c r="I477" s="113" t="str">
        <f>IFERROR(VLOOKUP(D477,DB!A:F,6,0),"")</f>
        <v/>
      </c>
      <c r="J477" s="113" t="str">
        <f>IFERROR(VLOOKUP(D477,DB!A:G,7,0),"")</f>
        <v/>
      </c>
      <c r="K477" s="97"/>
      <c r="L477" s="91" t="str">
        <f>IFERROR(VLOOKUP(D477,DB!A:I,9,0),"")</f>
        <v/>
      </c>
    </row>
  </sheetData>
  <dataValidations count="2">
    <dataValidation allowBlank="1" showInputMessage="1" showErrorMessage="1" sqref="E1" xr:uid="{A4F81451-56CC-4543-9497-104C4E44EE4B}"/>
    <dataValidation type="list" allowBlank="1" showInputMessage="1" showErrorMessage="1" sqref="E2:E47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7"/>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39125</v>
      </c>
      <c r="B2" s="37" t="str">
        <f>IFERROR(VLOOKUP(D2,DB!A:K,11,0),"")</f>
        <v>R5</v>
      </c>
      <c r="C2" s="37">
        <v>3</v>
      </c>
      <c r="D2" s="106" t="s">
        <v>36011</v>
      </c>
      <c r="E2" s="37" t="s">
        <v>39021</v>
      </c>
      <c r="F2" s="38">
        <v>45891.832060185188</v>
      </c>
      <c r="G2" s="108">
        <f ca="1">IFERROR(NOW()-F2,"")</f>
        <v>89.483684722217731</v>
      </c>
      <c r="H2" s="38">
        <v>45891.790393518517</v>
      </c>
      <c r="I2" s="37" t="str">
        <f>IFERROR(VLOOKUP(D2,DB!A:F,6,0),"")</f>
        <v>Generator-SG</v>
      </c>
      <c r="J2" s="37" t="str">
        <f>IFERROR(VLOOKUP(D2,DB!A:G,7,0),"")</f>
        <v>Vandalized</v>
      </c>
      <c r="K2" s="37" t="s">
        <v>39126</v>
      </c>
      <c r="L2" s="37" t="str">
        <f>IFERROR(VLOOKUP(D2,DB!A:I,9,0),"")</f>
        <v>Latis</v>
      </c>
      <c r="M2" s="105"/>
    </row>
    <row r="3" spans="1:13" ht="30">
      <c r="A3" s="37" t="s">
        <v>39127</v>
      </c>
      <c r="B3" s="37" t="str">
        <f>IFERROR(VLOOKUP(D3,DB!A:K,11,0),"")</f>
        <v>R5</v>
      </c>
      <c r="C3" s="37">
        <v>1</v>
      </c>
      <c r="D3" s="37" t="s">
        <v>33268</v>
      </c>
      <c r="E3" s="37" t="s">
        <v>39024</v>
      </c>
      <c r="F3" s="38">
        <v>45926.188877314817</v>
      </c>
      <c r="G3" s="108">
        <f t="shared" ref="G3" ca="1" si="0">IFERROR(NOW()-F3,"")</f>
        <v>55.126867592589406</v>
      </c>
      <c r="H3" s="38">
        <v>45926.158159722225</v>
      </c>
      <c r="I3" s="37" t="str">
        <f>IFERROR(VLOOKUP(D3,DB!A:F,6,0),"")</f>
        <v>SCECO</v>
      </c>
      <c r="J3" s="37" t="str">
        <f>IFERROR(VLOOKUP(D3,DB!A:G,7,0),"")</f>
        <v>Good</v>
      </c>
      <c r="K3" s="37" t="s">
        <v>39128</v>
      </c>
      <c r="L3" s="37" t="str">
        <f>IFERROR(VLOOKUP(D3,DB!A:I,9,0),"")</f>
        <v>Latis</v>
      </c>
      <c r="M3" s="105"/>
    </row>
    <row r="4" spans="1:13" ht="48" customHeight="1">
      <c r="A4" s="109" t="s">
        <v>39129</v>
      </c>
      <c r="B4" s="109" t="str">
        <f>IFERROR(VLOOKUP(D4,DB!A:K,11,0),"")</f>
        <v>R5</v>
      </c>
      <c r="C4" s="109">
        <v>1</v>
      </c>
      <c r="D4" s="109" t="s">
        <v>34758</v>
      </c>
      <c r="E4" s="109" t="s">
        <v>39024</v>
      </c>
      <c r="F4" s="110">
        <v>45948.661111111112</v>
      </c>
      <c r="G4" s="111">
        <f t="shared" ref="G4" ca="1" si="1">IFERROR(NOW()-F4,"")</f>
        <v>32.654633796293638</v>
      </c>
      <c r="H4" s="110">
        <v>45948.661111111112</v>
      </c>
      <c r="I4" s="109" t="str">
        <f>IFERROR(VLOOKUP(D4,DB!A:F,6,0),"")</f>
        <v>SCECO</v>
      </c>
      <c r="J4" s="109" t="str">
        <f>IFERROR(VLOOKUP(D4,DB!A:G,7,0),"")</f>
        <v>Dead</v>
      </c>
      <c r="K4" s="109" t="s">
        <v>39130</v>
      </c>
      <c r="L4" s="109" t="str">
        <f>IFERROR(VLOOKUP(D4,DB!A:I,9,0),"")</f>
        <v>Latis</v>
      </c>
    </row>
    <row r="5" spans="1:13" s="105" customFormat="1">
      <c r="A5" s="109" t="s">
        <v>39131</v>
      </c>
      <c r="B5" s="109" t="str">
        <f>IFERROR(VLOOKUP(D5,DB!A:K,11,0),"")</f>
        <v>R5</v>
      </c>
      <c r="C5" s="109">
        <v>1</v>
      </c>
      <c r="D5" s="109" t="s">
        <v>33371</v>
      </c>
      <c r="E5" s="109" t="s">
        <v>39021</v>
      </c>
      <c r="F5" s="128">
        <v>45977.514803240738</v>
      </c>
      <c r="G5" s="111">
        <f ca="1">IFERROR(NOW()-F5,"")</f>
        <v>3.8009416666682228</v>
      </c>
      <c r="H5" s="128">
        <v>45977.468807870369</v>
      </c>
      <c r="I5" s="109" t="str">
        <f>IFERROR(VLOOKUP(D5,DB!A:F,6,0),"")</f>
        <v>SCECO</v>
      </c>
      <c r="J5" s="109" t="str">
        <f>IFERROR(VLOOKUP(D5,DB!A:G,7,0),"")</f>
        <v>Weak</v>
      </c>
      <c r="K5" s="109" t="s">
        <v>39132</v>
      </c>
      <c r="L5" s="109" t="str">
        <f>IFERROR(VLOOKUP(D5,DB!A:I,9,0),"")</f>
        <v>Latis</v>
      </c>
    </row>
    <row r="6" spans="1:13">
      <c r="A6" s="109" t="s">
        <v>39133</v>
      </c>
      <c r="B6" s="109" t="str">
        <f>IFERROR(VLOOKUP(D6,DB!A:K,11,0),"")</f>
        <v>R5</v>
      </c>
      <c r="C6" s="109">
        <v>2</v>
      </c>
      <c r="D6" s="109" t="s">
        <v>34518</v>
      </c>
      <c r="E6" s="109" t="s">
        <v>39021</v>
      </c>
      <c r="F6" s="128">
        <v>45981.284189814818</v>
      </c>
      <c r="G6" s="111">
        <f ca="1">IFERROR(NOW()-F6,"")</f>
        <v>3.1555092587950639E-2</v>
      </c>
      <c r="H6" s="128">
        <v>45981.277175925927</v>
      </c>
      <c r="I6" s="109" t="str">
        <f>IFERROR(VLOOKUP(D6,DB!A:F,6,0),"")</f>
        <v>Generator-SG</v>
      </c>
      <c r="J6" s="109" t="str">
        <f>IFERROR(VLOOKUP(D6,DB!A:G,7,0),"")</f>
        <v>Dead</v>
      </c>
      <c r="K6" s="109" t="s">
        <v>39134</v>
      </c>
      <c r="L6" s="109" t="str">
        <f>IFERROR(VLOOKUP(D6,DB!A:I,9,0),"")</f>
        <v>Latis</v>
      </c>
    </row>
    <row r="7" spans="1:13">
      <c r="A7" s="109"/>
      <c r="B7" s="109" t="str">
        <f>IFERROR(VLOOKUP(D7,DB!A:K,11,0),"")</f>
        <v/>
      </c>
      <c r="C7" s="109"/>
      <c r="D7" s="135"/>
      <c r="E7" s="109"/>
      <c r="F7" s="109"/>
      <c r="G7" s="111">
        <f ca="1">IFERROR(NOW()-F7,"")</f>
        <v>45981.315744907406</v>
      </c>
      <c r="H7" s="128"/>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45981.315744907406</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45981.315744907406</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45981.315744907406</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45981.315744907406</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45981.315744907406</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45981.315744907406</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45981.315744907406</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45981.315744907406</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45981.315744907406</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45981.315744907406</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45981.315744907406</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45981.315744907406</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45981.315744907406</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45981.315744907406</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45981.315744907406</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45981.315744907406</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45981.315744907406</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45981.315744907406</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45981.315744907406</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45981.315744907406</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45981.315744907406</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45981.315744907406</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45981.315744907406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45981.315744907406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45981.315744907406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45981.315744907406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45981.315744907406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45981.315744907406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45981.315744907406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45981.315744907406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45981.315744907406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45981.315744907406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45981.315744907406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45981.315744907406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45981.315744907406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45981.315744907406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45981.315744907406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45981.315744907406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45981.315744907406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45981.315744907406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45981.315744907406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45981.315744907406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45981.315744907406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45981.315744907406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45981.315744907406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45981.315744907406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45981.315744907406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45981.315744907406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45981.315744907406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45981.315744907406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45981.315744907406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45981.315744907406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45981.315744907406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45981.315744907406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45981.315744907406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45981.315744907406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45981.315744907406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45981.315744907406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45981.315744907406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45981.315744907406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45981.315744907406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45981.315744907406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45981.315744907406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45981.315744907406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45981.315744907406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45981.315744907406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45981.315744907406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45981.315744907406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45981.315744907406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45981.315744907406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45981.315744907406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45981.315744907406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45981.315744907406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45981.315744907406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45981.315744907406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45981.315744907406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45981.315744907406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45981.315744907406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45981.315744907406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45981.315744907406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45981.315744907406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45981.315744907406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45981.315744907406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45981.315744907406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45981.315744907406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45981.315744907406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45981.315744907406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45981.315744907406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45981.315744907406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45981.315744907406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45981.315744907406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45981.315744907406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45981.315744907406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45981.315744907406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45981.315744907406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45981.315744907406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45981.315744907406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45981.315744907406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45981.315744907406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45981.315744907406</v>
      </c>
      <c r="H107" s="109"/>
      <c r="I107" s="109" t="str">
        <f>IFERROR(VLOOKUP(D107,DB!A:F,6,0),"")</f>
        <v/>
      </c>
      <c r="J107" s="109" t="str">
        <f>IFERROR(VLOOKUP(D107,DB!A:G,7,0),"")</f>
        <v/>
      </c>
      <c r="K107" s="109"/>
      <c r="L107" s="109" t="str">
        <f>IFERROR(VLOOKUP(D107,DB!A:I,9,0),"")</f>
        <v/>
      </c>
    </row>
    <row r="108" spans="1:12">
      <c r="A108" s="131"/>
      <c r="B108" s="131" t="str">
        <f>IFERROR(VLOOKUP(D108,DB!A:K,11,0),"")</f>
        <v/>
      </c>
      <c r="C108" s="131"/>
      <c r="D108" s="131"/>
      <c r="E108" s="131"/>
      <c r="F108" s="132"/>
      <c r="G108" s="111">
        <f ca="1">IFERROR(NOW()-F108,"")</f>
        <v>45981.315744907406</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45981.315744907406</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45981.315744907406</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45981.315744907406</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45981.315744907406</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45981.315744907406</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45981.315744907406</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45981.315744907406</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45981.315744907406</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45981.315744907406</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45981.315744907406</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45981.315744907406</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45981.315744907406</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45981.315744907406</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45981.315744907406</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45981.315744907406</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45981.315744907406</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45981.315744907406</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45981.315744907406</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45981.315744907406</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45981.315744907406</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45981.315744907406</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45981.315744907406</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45981.315744907406</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45981.315744907406</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45981.315744907406</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45981.315744907406</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45981.315744907406</v>
      </c>
      <c r="H135" s="132"/>
      <c r="I135" s="131" t="str">
        <f>IFERROR(VLOOKUP(D135,DB!A:F,6,0),"")</f>
        <v/>
      </c>
      <c r="J135" s="131" t="str">
        <f>IFERROR(VLOOKUP(D135,DB!A:G,7,0),"")</f>
        <v/>
      </c>
      <c r="K135" s="131"/>
      <c r="L135" s="131" t="str">
        <f>IFERROR(VLOOKUP(D135,DB!A:I,9,0),"")</f>
        <v/>
      </c>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sheetData>
  <dataValidations count="2">
    <dataValidation allowBlank="1" showInputMessage="1" showErrorMessage="1" sqref="E1" xr:uid="{920C6338-E771-4DAE-8C89-92A9093EA4DE}"/>
    <dataValidation type="list" allowBlank="1" showInputMessage="1" showErrorMessage="1" sqref="E2:E1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39135</v>
      </c>
      <c r="B2" s="119" t="str">
        <f>IFERROR(VLOOKUP(D2,DB!A:K,11,0),"")</f>
        <v>R6</v>
      </c>
      <c r="C2" s="120">
        <v>1</v>
      </c>
      <c r="D2" s="119" t="s">
        <v>38070</v>
      </c>
      <c r="E2" s="109" t="s">
        <v>39021</v>
      </c>
      <c r="F2" s="121">
        <v>45981.297442129631</v>
      </c>
      <c r="G2" s="104">
        <f t="shared" ref="G2:G17" ca="1" si="0">IFERROR(NOW()-F2,"-")</f>
        <v>1.83027777748066E-2</v>
      </c>
      <c r="H2" s="121">
        <v>45981.291527777779</v>
      </c>
      <c r="I2" s="119" t="str">
        <f>IFERROR(VLOOKUP(D2,DB!A:F,6,0),"")</f>
        <v>SCECO</v>
      </c>
      <c r="J2" s="119" t="str">
        <f>IFERROR(VLOOKUP(D2,DB!A:G,7,0),"")</f>
        <v>No BB Shifted</v>
      </c>
      <c r="K2" s="122" t="s">
        <v>39136</v>
      </c>
      <c r="L2" s="123" t="str">
        <f>IFERROR(VLOOKUP(D2,DB!A:I,9,0),"")</f>
        <v>Latis</v>
      </c>
    </row>
    <row r="3" spans="1:16382" ht="31.5" customHeight="1">
      <c r="A3" s="118"/>
      <c r="B3" s="119" t="str">
        <f>IFERROR(VLOOKUP(D3,DB!A:K,11,0),"")</f>
        <v/>
      </c>
      <c r="C3" s="120"/>
      <c r="D3" s="119"/>
      <c r="E3" s="109"/>
      <c r="F3" s="121"/>
      <c r="G3" s="104">
        <f t="shared" ca="1" si="0"/>
        <v>45981.315744907406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45981.315744907406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45981.315744907406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45981.315744907406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45981.315744907406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45981.315744907406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45981.315744907406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45981.315744907406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45981.315744907406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45981.315744907406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45981.315744907406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45981.315744907406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45981.315744907406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45981.315744907406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45981.315744907406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ref="G18:G51" ca="1" si="1">IFERROR(NOW()-F18,"-")</f>
        <v>45981.315744907406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45981.315744907406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45981.315744907406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45981.315744907406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45981.315744907406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45981.315744907406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45981.315744907406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45981.315744907406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45981.315744907406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45981.315744907406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45981.315744907406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45981.315744907406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45981.315744907406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45981.315744907406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45981.315744907406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45981.315744907406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45981.315744907406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45981.315744907406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45981.315744907406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45981.315744907406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45981.315744907406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45981.315744907406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45981.315744907406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45981.315744907406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45981.315744907406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45981.315744907406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45981.315744907406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45981.315744907406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45981.315744907406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45981.315744907406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45981.315744907406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45981.315744907406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45981.315744907406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45981.315744907406</v>
      </c>
      <c r="H51" s="121"/>
      <c r="I51" s="119" t="str">
        <f>IFERROR(VLOOKUP(D51,DB!A:F,6,0),"")</f>
        <v/>
      </c>
      <c r="J51" s="119" t="str">
        <f>IFERROR(VLOOKUP(D51,DB!A:G,7,0),"")</f>
        <v/>
      </c>
      <c r="K51" s="122"/>
      <c r="L51" s="123"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2025-11-20T04:36:53Z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